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0"/>
  </bookViews>
  <sheets>
    <sheet name="101.07" sheetId="1" r:id="rId1"/>
    <sheet name="101.08" sheetId="2" r:id="rId2"/>
    <sheet name="101.09" sheetId="3" r:id="rId3"/>
    <sheet name="101.10" sheetId="4" r:id="rId4"/>
    <sheet name="101.11" sheetId="5" r:id="rId5"/>
    <sheet name="101.12" sheetId="6" r:id="rId6"/>
    <sheet name="102.01" sheetId="7" r:id="rId7"/>
    <sheet name="102.02" sheetId="8" r:id="rId8"/>
    <sheet name="102.03" sheetId="9" r:id="rId9"/>
    <sheet name="102.04" sheetId="10" r:id="rId10"/>
    <sheet name="102.05" sheetId="11" r:id="rId11"/>
    <sheet name="102.06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<sst xmlns="http://schemas.openxmlformats.org/spreadsheetml/2006/main" count="430" uniqueCount="90">
  <si>
    <t xml:space="preserve">   嘉義縣東榮國民中學</t>
  </si>
  <si>
    <t>101年7月份學校午餐費收支結算表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</si>
  <si>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</si>
  <si>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</si>
  <si>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</si>
  <si>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</si>
  <si>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</si>
  <si>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</si>
  <si>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</si>
  <si>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</si>
  <si>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</si>
  <si>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</si>
  <si>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元
二、應收午餐費
      學  生    人
      教職員    人
      工  友     人
      合  計    人 共    元
三、免收減收午餐費
       （1）全免及減收學生午餐費
             計    人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</si>
  <si>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</si>
  <si>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</si>
  <si>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</si>
  <si>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</si>
  <si>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</si>
  <si>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</si>
  <si>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</si>
  <si>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</si>
  <si>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</si>
  <si>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</si>
  <si>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</si>
  <si>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</si>
  <si>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</si>
  <si>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</si>
  <si>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</si>
  <si>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</si>
  <si>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</si>
  <si>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</si>
  <si>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</si>
  <si>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</si>
  <si>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</si>
  <si>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</si>
  <si>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</si>
  <si>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</si>
  <si>
    <t>101年8月份學校午餐費收支結算表</t>
  </si>
  <si>
    <t xml:space="preserve">一、本月每人收午餐費  700   元
二、應收午餐費
      學  生 120 人
      教職員 21  人
      工  友 1 人
      合  計 142人 共 99,400 元
三、免收減收午餐費
       （1）低收入戶學生減免午餐費
             計  14 人 9,800 元
       （2）中低收入戶學生減免午餐費
             計  25 人 17,500  元
         共計   39  人 27,300  元
</t>
  </si>
  <si>
    <t>101年9月份學校午餐費收支結算表</t>
  </si>
  <si>
    <t xml:space="preserve">一、本月每人收午餐費  700   元
二、應收午餐費
      學  生      人
      教職員     人
      工  友 1 人
      合  計    人 共        元
三、免收減收午餐費
       （1）低收入戶學生減免午餐費
             計      人       元
       （2）中低收入戶學生減免午餐費
             計     人       元
         共計      人       元
</t>
  </si>
  <si>
    <t>101年10月份學校午餐費收支結算表</t>
  </si>
  <si>
    <t xml:space="preserve">一、本月每人收午餐費  700   元
二、應收午餐費
      學  生 126 人
      教職員 22  人
      工  友 1 人
      合  計 149人 共104,300元
三、免收減收午餐費
       （1）低收入戶學生減免午餐費
             計  17 人 11,900 元
       （2）中低收入戶學生減免午餐費
             計 43 人 30,100  元
         共計   60  人 42,000  元
</t>
  </si>
  <si>
    <t>副   食</t>
  </si>
  <si>
    <t>100年11月份學校午餐費收支結算表</t>
  </si>
  <si>
    <t>101年12月份學校午餐費收支結算表</t>
  </si>
  <si>
    <t>102年01月份學校午餐費收支結算表</t>
  </si>
  <si>
    <t>102年2月份學校午餐費收支結算表</t>
  </si>
  <si>
    <t xml:space="preserve">一、本月每人收午餐費 700   元
二、應收午餐費
      學  生 125 人
      教職員 26  人
      工  友 1 人
      合  計152人 共 106,400 元
三、免收減收午餐費
       （1）全免及減收學生午餐費
             計 64  人44,800 元
       （2）全免工友午餐費
             計  0 人 0  元
         共計 64  人44,800  元
</t>
  </si>
  <si>
    <t>102年03月份學校午餐費收支結算表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</si>
  <si>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</si>
  <si>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</si>
  <si>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</si>
  <si>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</si>
  <si>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</si>
  <si>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</si>
  <si>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</si>
  <si>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</si>
  <si>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中低低收入戶學生補助費</t>
  </si>
  <si>
    <t>燃料費(水電)</t>
  </si>
  <si>
    <t>清寒學生
補助費</t>
  </si>
  <si>
    <t>設備維護費</t>
  </si>
  <si>
    <t>烹調人員工作補貼費</t>
  </si>
  <si>
    <t>雜支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</si>
  <si>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</si>
  <si>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</si>
  <si>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</si>
  <si>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本月結存</t>
  </si>
  <si>
    <t>合計</t>
  </si>
  <si>
    <t xml:space="preserve">製表            出納              會計              稽核                執行秘書               校長    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</si>
  <si>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</si>
  <si>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</si>
  <si>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</si>
  <si>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</si>
  <si>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</si>
  <si>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</si>
  <si>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</si>
  <si>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</si>
  <si>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</si>
  <si>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700   元
二、應收午餐費
      學  生 120 人
      教職員 23  人
      工  友 1 人
      合  計144人 共 100,800 元
三、免收減收午餐費
       （1）全免及減收學生午餐費
             計 41  人28,700 元
       （2）全免工友午餐費
             計  0 人 0  元
         共計  41 人 28,700  元
</t>
  </si>
  <si>
    <t>主  食</t>
  </si>
  <si>
    <t>補繳以前月份
午餐費</t>
  </si>
  <si>
    <t>食  油</t>
  </si>
  <si>
    <t>其  他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</si>
  <si>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</si>
  <si>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</si>
  <si>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102年04月份學校午餐費收支結算表</t>
  </si>
  <si>
    <t>102年05月份學校午餐費收支結算表</t>
  </si>
  <si>
    <t xml:space="preserve">一、本月每人收午餐費    元
二、應收午餐費
      學  生 @3025*1
      教職員 @3025*1
      工  友 人
      合  計2 共 6,050 元
三、免收減收午餐費
       （1）全免及減收學生午餐費
             計   人  元
       （2）全免工友午餐費
             計  0 人 0  元
         共計   人   元
</t>
  </si>
  <si>
    <t>一、本月補助費收入包括下列各項：101/2學期低收及中低收補助款@3500*62=217,000元
二、本月補助費支出包括下列各項：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</si>
</sst>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1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493072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40537</v>
          </cell>
          <cell r="L15">
            <v>0</v>
          </cell>
          <cell r="M15">
            <v>0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40537</v>
          </cell>
          <cell r="L16">
            <v>0</v>
          </cell>
          <cell r="M16">
            <v>0</v>
          </cell>
          <cell r="N16">
            <v>0</v>
          </cell>
          <cell r="P16">
            <v>452535</v>
          </cell>
        </row>
      </sheetData>
      <sheetData sheetId="3">
        <row r="1">
          <cell r="A1" t="str">
            <v>   嘉義縣東榮國民中學</v>
          </cell>
        </row>
      </sheetData>
      <sheetData sheetId="4">
        <row r="4">
          <cell r="P4">
            <v>452535</v>
          </cell>
        </row>
        <row r="16">
          <cell r="G16">
            <v>0</v>
          </cell>
          <cell r="H16">
            <v>134430</v>
          </cell>
          <cell r="I16">
            <v>0</v>
          </cell>
          <cell r="J16">
            <v>580</v>
          </cell>
          <cell r="K16">
            <v>-6632</v>
          </cell>
          <cell r="L16">
            <v>770</v>
          </cell>
          <cell r="M16">
            <v>5000</v>
          </cell>
          <cell r="N16">
            <v>720</v>
          </cell>
        </row>
        <row r="17">
          <cell r="G17">
            <v>0</v>
          </cell>
          <cell r="H17">
            <v>134430</v>
          </cell>
          <cell r="I17">
            <v>0</v>
          </cell>
          <cell r="J17">
            <v>580</v>
          </cell>
          <cell r="K17">
            <v>33905</v>
          </cell>
          <cell r="L17">
            <v>770</v>
          </cell>
          <cell r="M17">
            <v>5000</v>
          </cell>
          <cell r="N17">
            <v>720</v>
          </cell>
          <cell r="P17">
            <v>317667</v>
          </cell>
        </row>
      </sheetData>
      <sheetData sheetId="5">
        <row r="1">
          <cell r="A1" t="str">
            <v>   嘉義縣東榮國民中學</v>
          </cell>
        </row>
      </sheetData>
      <sheetData sheetId="6">
        <row r="4">
          <cell r="P4">
            <v>317667</v>
          </cell>
        </row>
        <row r="21">
          <cell r="G21">
            <v>13104</v>
          </cell>
          <cell r="H21">
            <v>59785</v>
          </cell>
          <cell r="I21">
            <v>0</v>
          </cell>
          <cell r="J21">
            <v>0</v>
          </cell>
          <cell r="K21">
            <v>0</v>
          </cell>
          <cell r="L21">
            <v>3260</v>
          </cell>
          <cell r="M21">
            <v>9850</v>
          </cell>
          <cell r="N21">
            <v>25395</v>
          </cell>
        </row>
        <row r="22">
          <cell r="G22">
            <v>13104</v>
          </cell>
          <cell r="H22">
            <v>194215</v>
          </cell>
          <cell r="I22">
            <v>0</v>
          </cell>
          <cell r="J22">
            <v>580</v>
          </cell>
          <cell r="K22">
            <v>33905</v>
          </cell>
          <cell r="L22">
            <v>4030</v>
          </cell>
          <cell r="M22">
            <v>14850</v>
          </cell>
          <cell r="N22">
            <v>26115</v>
          </cell>
          <cell r="P22">
            <v>206273</v>
          </cell>
        </row>
      </sheetData>
      <sheetData sheetId="7">
        <row r="1">
          <cell r="A1" t="str">
            <v>   嘉義縣東榮國民中學</v>
          </cell>
        </row>
      </sheetData>
      <sheetData sheetId="8">
        <row r="4">
          <cell r="P4">
            <v>206273</v>
          </cell>
        </row>
        <row r="18">
          <cell r="G18">
            <v>7056</v>
          </cell>
          <cell r="H18">
            <v>0</v>
          </cell>
          <cell r="I18">
            <v>6410</v>
          </cell>
          <cell r="J18">
            <v>2820</v>
          </cell>
          <cell r="K18">
            <v>28396</v>
          </cell>
          <cell r="L18">
            <v>0</v>
          </cell>
          <cell r="M18">
            <v>1200</v>
          </cell>
          <cell r="N18">
            <v>798</v>
          </cell>
        </row>
        <row r="19">
          <cell r="G19">
            <v>20160</v>
          </cell>
          <cell r="H19">
            <v>194215</v>
          </cell>
          <cell r="I19">
            <v>6410</v>
          </cell>
          <cell r="J19">
            <v>3400</v>
          </cell>
          <cell r="L19">
            <v>4030</v>
          </cell>
          <cell r="M19">
            <v>16050</v>
          </cell>
          <cell r="N19">
            <v>26913</v>
          </cell>
          <cell r="P19">
            <v>163138</v>
          </cell>
        </row>
        <row r="22">
          <cell r="F22">
            <v>3545</v>
          </cell>
        </row>
      </sheetData>
      <sheetData sheetId="9">
        <row r="1">
          <cell r="A1" t="str">
            <v>   嘉義縣東榮國民中學</v>
          </cell>
        </row>
      </sheetData>
      <sheetData sheetId="10">
        <row r="4">
          <cell r="P4">
            <v>163138</v>
          </cell>
        </row>
        <row r="23">
          <cell r="G23">
            <v>6048</v>
          </cell>
          <cell r="H23">
            <v>144100</v>
          </cell>
          <cell r="I23">
            <v>0</v>
          </cell>
          <cell r="J23">
            <v>480</v>
          </cell>
          <cell r="K23">
            <v>29286</v>
          </cell>
          <cell r="L23">
            <v>16646</v>
          </cell>
          <cell r="M23">
            <v>28100</v>
          </cell>
          <cell r="N23">
            <v>8586</v>
          </cell>
        </row>
        <row r="24">
          <cell r="G24">
            <v>26208</v>
          </cell>
          <cell r="H24">
            <v>338315</v>
          </cell>
          <cell r="I24">
            <v>6410</v>
          </cell>
          <cell r="J24">
            <v>3880</v>
          </cell>
          <cell r="K24">
            <v>91587</v>
          </cell>
          <cell r="L24">
            <v>20676</v>
          </cell>
          <cell r="M24">
            <v>44150</v>
          </cell>
          <cell r="N24">
            <v>35499</v>
          </cell>
          <cell r="P24">
            <v>451899</v>
          </cell>
        </row>
        <row r="27">
          <cell r="F27">
            <v>522007</v>
          </cell>
        </row>
      </sheetData>
      <sheetData sheetId="11">
        <row r="1">
          <cell r="A1" t="str">
            <v>   嘉義縣東榮國民中學</v>
          </cell>
        </row>
      </sheetData>
      <sheetData sheetId="12">
        <row r="4">
          <cell r="P4">
            <v>451899</v>
          </cell>
        </row>
        <row r="26">
          <cell r="G26">
            <v>0</v>
          </cell>
          <cell r="H26">
            <v>119038</v>
          </cell>
          <cell r="I26">
            <v>6980</v>
          </cell>
          <cell r="J26">
            <v>8175</v>
          </cell>
          <cell r="K26">
            <v>54726</v>
          </cell>
          <cell r="L26">
            <v>30684</v>
          </cell>
          <cell r="M26">
            <v>48780</v>
          </cell>
          <cell r="N26">
            <v>6485</v>
          </cell>
        </row>
        <row r="27">
          <cell r="G27">
            <v>26208</v>
          </cell>
          <cell r="H27">
            <v>457353</v>
          </cell>
          <cell r="I27">
            <v>13390</v>
          </cell>
          <cell r="J27">
            <v>12055</v>
          </cell>
          <cell r="K27">
            <v>146313</v>
          </cell>
          <cell r="L27">
            <v>51360</v>
          </cell>
          <cell r="M27">
            <v>92930</v>
          </cell>
          <cell r="N27">
            <v>41984</v>
          </cell>
          <cell r="P27">
            <v>388396</v>
          </cell>
        </row>
        <row r="30">
          <cell r="F30">
            <v>812</v>
          </cell>
          <cell r="J30">
            <v>162400</v>
          </cell>
          <cell r="L30">
            <v>48000</v>
          </cell>
          <cell r="M30">
            <v>153</v>
          </cell>
        </row>
      </sheetData>
      <sheetData sheetId="13">
        <row r="1">
          <cell r="A1" t="str">
            <v>   嘉義縣東榮國民中學</v>
          </cell>
        </row>
      </sheetData>
      <sheetData sheetId="14">
        <row r="4">
          <cell r="P4">
            <v>388396</v>
          </cell>
        </row>
        <row r="17">
          <cell r="G17">
            <v>5040</v>
          </cell>
          <cell r="H17">
            <v>46033</v>
          </cell>
          <cell r="I17">
            <v>1020</v>
          </cell>
          <cell r="J17">
            <v>1280</v>
          </cell>
          <cell r="K17">
            <v>39666</v>
          </cell>
          <cell r="L17">
            <v>6720</v>
          </cell>
          <cell r="M17">
            <v>21305</v>
          </cell>
          <cell r="N17">
            <v>5187</v>
          </cell>
        </row>
        <row r="18">
          <cell r="G18">
            <v>31248</v>
          </cell>
          <cell r="H18">
            <v>503386</v>
          </cell>
          <cell r="I18">
            <v>14410</v>
          </cell>
          <cell r="J18">
            <v>13335</v>
          </cell>
          <cell r="K18">
            <v>185979</v>
          </cell>
          <cell r="L18">
            <v>58080</v>
          </cell>
          <cell r="M18">
            <v>114235</v>
          </cell>
          <cell r="N18">
            <v>47171</v>
          </cell>
          <cell r="P18">
            <v>278940</v>
          </cell>
        </row>
        <row r="21">
          <cell r="F21">
            <v>15670</v>
          </cell>
          <cell r="M21">
            <v>1125</v>
          </cell>
        </row>
      </sheetData>
      <sheetData sheetId="15">
        <row r="1">
          <cell r="A1" t="str">
            <v>   嘉義縣東榮國民中學</v>
          </cell>
        </row>
      </sheetData>
      <sheetData sheetId="16">
        <row r="4">
          <cell r="P4">
            <v>278940</v>
          </cell>
        </row>
        <row r="18">
          <cell r="G18">
            <v>0</v>
          </cell>
          <cell r="H18">
            <v>50127</v>
          </cell>
          <cell r="I18">
            <v>0</v>
          </cell>
          <cell r="J18">
            <v>1660</v>
          </cell>
          <cell r="K18">
            <v>6846</v>
          </cell>
          <cell r="L18">
            <v>0</v>
          </cell>
          <cell r="M18">
            <v>0</v>
          </cell>
          <cell r="N18">
            <v>0</v>
          </cell>
        </row>
        <row r="19">
          <cell r="G19">
            <v>31248</v>
          </cell>
          <cell r="H19">
            <v>553513</v>
          </cell>
          <cell r="I19">
            <v>14410</v>
          </cell>
          <cell r="J19">
            <v>14995</v>
          </cell>
          <cell r="L19">
            <v>58080</v>
          </cell>
          <cell r="M19">
            <v>114235</v>
          </cell>
          <cell r="N19">
            <v>47171</v>
          </cell>
          <cell r="P19">
            <v>221097</v>
          </cell>
        </row>
        <row r="22">
          <cell r="M22">
            <v>790</v>
          </cell>
        </row>
      </sheetData>
      <sheetData sheetId="17">
        <row r="1">
          <cell r="A1" t="str">
            <v>   嘉義縣東榮國民中學</v>
          </cell>
        </row>
      </sheetData>
      <sheetData sheetId="18">
        <row r="4">
          <cell r="P4">
            <v>221097</v>
          </cell>
        </row>
        <row r="20">
          <cell r="G20">
            <v>14984</v>
          </cell>
          <cell r="H20">
            <v>76590</v>
          </cell>
          <cell r="I20">
            <v>750</v>
          </cell>
          <cell r="J20">
            <v>9440</v>
          </cell>
          <cell r="K20">
            <v>13416</v>
          </cell>
          <cell r="L20">
            <v>5040</v>
          </cell>
          <cell r="M20">
            <v>0</v>
          </cell>
          <cell r="N20">
            <v>1130</v>
          </cell>
        </row>
        <row r="21">
          <cell r="G21">
            <v>46232</v>
          </cell>
          <cell r="H21">
            <v>630103</v>
          </cell>
          <cell r="I21">
            <v>15160</v>
          </cell>
          <cell r="J21">
            <v>24435</v>
          </cell>
          <cell r="K21">
            <v>206241</v>
          </cell>
          <cell r="L21">
            <v>63120</v>
          </cell>
          <cell r="M21">
            <v>114235</v>
          </cell>
          <cell r="N21">
            <v>48301</v>
          </cell>
          <cell r="P21">
            <v>553441</v>
          </cell>
        </row>
        <row r="24">
          <cell r="F24">
            <v>453694</v>
          </cell>
        </row>
      </sheetData>
      <sheetData sheetId="19">
        <row r="1">
          <cell r="A1" t="str">
            <v>   嘉義縣東榮國民中學</v>
          </cell>
        </row>
      </sheetData>
      <sheetData sheetId="20">
        <row r="4">
          <cell r="P4">
            <v>553441</v>
          </cell>
        </row>
        <row r="16">
          <cell r="G16">
            <v>6246</v>
          </cell>
          <cell r="H16">
            <v>46001</v>
          </cell>
          <cell r="I16">
            <v>0</v>
          </cell>
          <cell r="J16">
            <v>2535</v>
          </cell>
          <cell r="K16">
            <v>27677</v>
          </cell>
          <cell r="L16">
            <v>3360</v>
          </cell>
          <cell r="M16">
            <v>67490</v>
          </cell>
          <cell r="N16">
            <v>13265</v>
          </cell>
        </row>
        <row r="17">
          <cell r="G17">
            <v>52478</v>
          </cell>
          <cell r="H17">
            <v>676104</v>
          </cell>
          <cell r="I17">
            <v>15160</v>
          </cell>
          <cell r="J17">
            <v>26970</v>
          </cell>
          <cell r="K17">
            <v>233918</v>
          </cell>
          <cell r="L17">
            <v>66480</v>
          </cell>
          <cell r="M17">
            <v>181725</v>
          </cell>
          <cell r="N17">
            <v>61566</v>
          </cell>
          <cell r="P17">
            <v>386867</v>
          </cell>
        </row>
      </sheetData>
      <sheetData sheetId="21">
        <row r="1">
          <cell r="A1" t="str">
            <v>   嘉義縣東榮國民中學</v>
          </cell>
        </row>
      </sheetData>
      <sheetData sheetId="22">
        <row r="4">
          <cell r="P4">
            <v>386867</v>
          </cell>
        </row>
        <row r="19">
          <cell r="G19">
            <v>2625</v>
          </cell>
          <cell r="H19">
            <v>116083</v>
          </cell>
          <cell r="I19">
            <v>0</v>
          </cell>
          <cell r="J19">
            <v>8581</v>
          </cell>
          <cell r="K19">
            <v>27848</v>
          </cell>
          <cell r="L19">
            <v>5040</v>
          </cell>
          <cell r="M19">
            <v>7500</v>
          </cell>
          <cell r="N19">
            <v>4070</v>
          </cell>
        </row>
        <row r="20">
          <cell r="G20">
            <v>55103</v>
          </cell>
          <cell r="H20">
            <v>792187</v>
          </cell>
          <cell r="I20">
            <v>15160</v>
          </cell>
          <cell r="J20">
            <v>35551</v>
          </cell>
          <cell r="K20">
            <v>261766</v>
          </cell>
          <cell r="L20">
            <v>71520</v>
          </cell>
          <cell r="M20">
            <v>189225</v>
          </cell>
          <cell r="N20">
            <v>65636</v>
          </cell>
          <cell r="P20">
            <v>438170</v>
          </cell>
        </row>
        <row r="23">
          <cell r="F23">
            <v>6050</v>
          </cell>
          <cell r="J23">
            <v>217000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">
        <v>0</v>
      </c>
      <c r="B1" s="15"/>
      <c r="C1" s="15"/>
      <c r="D1" s="16" t="s">
        <v>1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'[1]07分類帳'!P4</f>
        <v>493072</v>
      </c>
      <c r="C4" s="18" t="s">
        <v>12</v>
      </c>
      <c r="D4" s="2" t="s">
        <v>13</v>
      </c>
      <c r="E4" s="4">
        <f>'[1]07分類帳'!G15</f>
        <v>0</v>
      </c>
      <c r="F4" s="5" t="e">
        <f>E4/(E13-E8)</f>
        <v>#DIV/0!</v>
      </c>
      <c r="G4" s="4">
        <f>'[1]07分類帳'!G16</f>
        <v>0</v>
      </c>
      <c r="H4" s="5" t="e">
        <f>G4/(G13-G8)</f>
        <v>#DIV/0!</v>
      </c>
    </row>
    <row r="5" spans="1:8" ht="25.5" customHeight="1">
      <c r="A5" s="2" t="s">
        <v>14</v>
      </c>
      <c r="B5" s="4">
        <f>'[1]07分類帳'!F19</f>
        <v>0</v>
      </c>
      <c r="C5" s="19"/>
      <c r="D5" s="2" t="s">
        <v>15</v>
      </c>
      <c r="E5" s="4">
        <f>'[1]07分類帳'!H15</f>
        <v>0</v>
      </c>
      <c r="F5" s="5" t="e">
        <f>E5/(E13-E8)</f>
        <v>#DIV/0!</v>
      </c>
      <c r="G5" s="4">
        <f>'[1]07分類帳'!H16</f>
        <v>0</v>
      </c>
      <c r="H5" s="5" t="e">
        <f>G5/(G13-G8)</f>
        <v>#DIV/0!</v>
      </c>
    </row>
    <row r="6" spans="1:8" ht="29.25" customHeight="1">
      <c r="A6" s="6" t="s">
        <v>16</v>
      </c>
      <c r="B6" s="4">
        <f>'[1]07分類帳'!G19</f>
        <v>0</v>
      </c>
      <c r="C6" s="19"/>
      <c r="D6" s="2" t="s">
        <v>17</v>
      </c>
      <c r="E6" s="4">
        <f>'[1]07分類帳'!I15</f>
        <v>0</v>
      </c>
      <c r="F6" s="5" t="e">
        <f>E6/(E13-E8)</f>
        <v>#DIV/0!</v>
      </c>
      <c r="G6" s="4">
        <f>'[1]07分類帳'!I16</f>
        <v>0</v>
      </c>
      <c r="H6" s="5" t="e">
        <f>G6/(G13-G8)</f>
        <v>#DIV/0!</v>
      </c>
    </row>
    <row r="7" spans="1:8" ht="25.5" customHeight="1">
      <c r="A7" s="2" t="s">
        <v>18</v>
      </c>
      <c r="B7" s="4">
        <f>'[1]07分類帳'!H19</f>
        <v>0</v>
      </c>
      <c r="C7" s="19"/>
      <c r="D7" s="2" t="s">
        <v>19</v>
      </c>
      <c r="E7" s="4">
        <f>'[1]07分類帳'!J15</f>
        <v>0</v>
      </c>
      <c r="F7" s="5" t="e">
        <f>E7/(E13-E8)</f>
        <v>#DIV/0!</v>
      </c>
      <c r="G7" s="4">
        <f>'[1]07分類帳'!J16</f>
        <v>0</v>
      </c>
      <c r="H7" s="5" t="e">
        <f>G7/(G13-G8)</f>
        <v>#DIV/0!</v>
      </c>
    </row>
    <row r="8" spans="1:8" ht="25.5" customHeight="1">
      <c r="A8" s="2" t="s">
        <v>20</v>
      </c>
      <c r="B8" s="4">
        <f>'[1]07分類帳'!I19</f>
        <v>0</v>
      </c>
      <c r="C8" s="19"/>
      <c r="D8" s="2" t="s">
        <v>21</v>
      </c>
      <c r="E8" s="4">
        <f>'[1]07分類帳'!K15</f>
        <v>40537</v>
      </c>
      <c r="F8" s="5"/>
      <c r="G8" s="4">
        <f>'[1]07分類帳'!K16</f>
        <v>40537</v>
      </c>
      <c r="H8" s="5"/>
    </row>
    <row r="9" spans="1:8" ht="32.25" customHeight="1">
      <c r="A9" s="7" t="s">
        <v>22</v>
      </c>
      <c r="B9" s="4">
        <f>'[1]07分類帳'!J19</f>
        <v>0</v>
      </c>
      <c r="C9" s="19"/>
      <c r="D9" s="2" t="s">
        <v>23</v>
      </c>
      <c r="E9" s="4">
        <f>'[1]07分類帳'!L15</f>
        <v>0</v>
      </c>
      <c r="F9" s="5" t="e">
        <f>E9/(E13-E8)</f>
        <v>#DIV/0!</v>
      </c>
      <c r="G9" s="4">
        <f>'[1]07分類帳'!L16</f>
        <v>0</v>
      </c>
      <c r="H9" s="5" t="e">
        <f>G9/(G13-G8)</f>
        <v>#DIV/0!</v>
      </c>
    </row>
    <row r="10" spans="1:8" ht="35.25" customHeight="1">
      <c r="A10" s="7" t="s">
        <v>24</v>
      </c>
      <c r="B10" s="4">
        <f>'[1]07分類帳'!K19</f>
        <v>0</v>
      </c>
      <c r="C10" s="19"/>
      <c r="D10" s="2" t="s">
        <v>25</v>
      </c>
      <c r="E10" s="4">
        <f>'[1]07分類帳'!M15</f>
        <v>0</v>
      </c>
      <c r="F10" s="5" t="e">
        <f>E10/(E13-E8)</f>
        <v>#DIV/0!</v>
      </c>
      <c r="G10" s="4">
        <f>'[1]07分類帳'!M16</f>
        <v>0</v>
      </c>
      <c r="H10" s="5" t="e">
        <f>G10/(G13-G8)</f>
        <v>#DIV/0!</v>
      </c>
    </row>
    <row r="11" spans="1:8" ht="30.75" customHeight="1">
      <c r="A11" s="8" t="s">
        <v>26</v>
      </c>
      <c r="B11" s="4">
        <f>'[1]07分類帳'!L19</f>
        <v>0</v>
      </c>
      <c r="C11" s="19"/>
      <c r="D11" s="2" t="s">
        <v>27</v>
      </c>
      <c r="E11" s="4">
        <f>'[1]07分類帳'!N15</f>
        <v>0</v>
      </c>
      <c r="F11" s="5" t="e">
        <f>E11/(E13-E8)</f>
        <v>#DIV/0!</v>
      </c>
      <c r="G11" s="4">
        <f>'[1]07分類帳'!N16</f>
        <v>0</v>
      </c>
      <c r="H11" s="5" t="e">
        <f>G11/(G13-G8)</f>
        <v>#DIV/0!</v>
      </c>
    </row>
    <row r="12" spans="1:8" ht="23.25" customHeight="1">
      <c r="A12" s="2" t="s">
        <v>28</v>
      </c>
      <c r="B12" s="4">
        <f>'[1]07分類帳'!M19</f>
        <v>0</v>
      </c>
      <c r="C12" s="20" t="s">
        <v>29</v>
      </c>
      <c r="D12" s="8"/>
      <c r="E12" s="4"/>
      <c r="F12" s="5"/>
      <c r="G12" s="4"/>
      <c r="H12" s="5"/>
    </row>
    <row r="13" spans="1:8" ht="27.75" customHeight="1">
      <c r="A13" s="2"/>
      <c r="B13" s="4">
        <f>'[1]07分類帳'!N19</f>
        <v>0</v>
      </c>
      <c r="C13" s="20"/>
      <c r="D13" s="2" t="s">
        <v>30</v>
      </c>
      <c r="E13" s="4">
        <f>SUM(E4:E12)</f>
        <v>40537</v>
      </c>
      <c r="F13" s="5" t="e">
        <f>(E13-E8)/(E13-E8)</f>
        <v>#DIV/0!</v>
      </c>
      <c r="G13" s="4">
        <f>SUM(G4:G12)</f>
        <v>40537</v>
      </c>
      <c r="H13" s="9" t="e">
        <f>(G13-G8)/(G13-G8)</f>
        <v>#DIV/0!</v>
      </c>
    </row>
    <row r="14" spans="1:8" ht="30.75" customHeight="1">
      <c r="A14" s="2" t="s">
        <v>31</v>
      </c>
      <c r="B14" s="4">
        <f>SUM(B5:B13)</f>
        <v>0</v>
      </c>
      <c r="C14" s="20"/>
      <c r="D14" s="2" t="s">
        <v>32</v>
      </c>
      <c r="E14" s="4">
        <f>'[1]07分類帳'!P16</f>
        <v>452535</v>
      </c>
      <c r="F14" s="5"/>
      <c r="G14" s="4">
        <f>E14</f>
        <v>452535</v>
      </c>
      <c r="H14" s="10"/>
    </row>
    <row r="15" spans="1:8" ht="27.75" customHeight="1">
      <c r="A15" s="2" t="s">
        <v>33</v>
      </c>
      <c r="B15" s="4">
        <f>B14+B4</f>
        <v>493072</v>
      </c>
      <c r="C15" s="21"/>
      <c r="D15" s="2" t="s">
        <v>33</v>
      </c>
      <c r="E15" s="4">
        <f>E13+E14</f>
        <v>493072</v>
      </c>
      <c r="F15" s="9" t="e">
        <f>SUM(F4:F11)</f>
        <v>#DIV/0!</v>
      </c>
      <c r="G15" s="4">
        <f>G13+G14</f>
        <v>493072</v>
      </c>
      <c r="H15" s="9" t="e">
        <f>SUM(H4:H11)</f>
        <v>#DIV/0!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3" sqref="D13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'[1]03結算'!A1:C1</f>
        <v>   嘉義縣東榮國民中學</v>
      </c>
      <c r="B1" s="15"/>
      <c r="C1" s="15"/>
      <c r="D1" s="16" t="s">
        <v>86</v>
      </c>
      <c r="E1" s="16"/>
      <c r="F1" s="16"/>
      <c r="G1" s="16"/>
      <c r="H1" s="16"/>
    </row>
    <row r="2" spans="1:8" ht="25.5" customHeight="1">
      <c r="A2" s="17" t="s">
        <v>70</v>
      </c>
      <c r="B2" s="17"/>
      <c r="C2" s="17"/>
      <c r="D2" s="17" t="s">
        <v>71</v>
      </c>
      <c r="E2" s="17"/>
      <c r="F2" s="17"/>
      <c r="G2" s="17" t="s">
        <v>4</v>
      </c>
      <c r="H2" s="17"/>
    </row>
    <row r="3" spans="1:8" ht="25.5" customHeight="1">
      <c r="A3" s="2" t="s">
        <v>72</v>
      </c>
      <c r="B3" s="3" t="s">
        <v>73</v>
      </c>
      <c r="C3" s="2" t="s">
        <v>74</v>
      </c>
      <c r="D3" s="2" t="s">
        <v>75</v>
      </c>
      <c r="E3" s="3" t="s">
        <v>76</v>
      </c>
      <c r="F3" s="2" t="s">
        <v>77</v>
      </c>
      <c r="G3" s="3" t="s">
        <v>76</v>
      </c>
      <c r="H3" s="2" t="s">
        <v>77</v>
      </c>
    </row>
    <row r="4" spans="1:8" ht="25.5" customHeight="1">
      <c r="A4" s="2" t="s">
        <v>78</v>
      </c>
      <c r="B4" s="4">
        <f>'[1]04分類帳'!P4</f>
        <v>553441</v>
      </c>
      <c r="C4" s="18" t="s">
        <v>79</v>
      </c>
      <c r="D4" s="2" t="s">
        <v>80</v>
      </c>
      <c r="E4" s="4">
        <f>'[1]04分類帳'!G16</f>
        <v>6246</v>
      </c>
      <c r="F4" s="5">
        <f>E4/(E13-E8)</f>
        <v>0.04496857383528802</v>
      </c>
      <c r="G4" s="4">
        <f>'[1]04分類帳'!G17</f>
        <v>52478</v>
      </c>
      <c r="H4" s="5">
        <f>G4/(G13-G8)</f>
        <v>0.048569019595865924</v>
      </c>
    </row>
    <row r="5" spans="1:8" ht="25.5" customHeight="1">
      <c r="A5" s="2" t="s">
        <v>50</v>
      </c>
      <c r="B5" s="4">
        <f>'[1]04分類帳'!F20</f>
        <v>0</v>
      </c>
      <c r="C5" s="19"/>
      <c r="D5" s="2" t="s">
        <v>51</v>
      </c>
      <c r="E5" s="4">
        <f>'[1]04分類帳'!H16</f>
        <v>46001</v>
      </c>
      <c r="F5" s="5">
        <f>E5/(E13-E8)</f>
        <v>0.3311878586290561</v>
      </c>
      <c r="G5" s="4">
        <f>'[1]04分類帳'!H17</f>
        <v>676104</v>
      </c>
      <c r="H5" s="5">
        <f>G5/(G13-G8)</f>
        <v>0.625742376326143</v>
      </c>
    </row>
    <row r="6" spans="1:8" ht="29.25" customHeight="1">
      <c r="A6" s="6" t="s">
        <v>81</v>
      </c>
      <c r="B6" s="4">
        <f>'[1]04分類帳'!G20</f>
        <v>0</v>
      </c>
      <c r="C6" s="19"/>
      <c r="D6" s="2" t="s">
        <v>82</v>
      </c>
      <c r="E6" s="4">
        <f>'[1]04分類帳'!I16</f>
        <v>0</v>
      </c>
      <c r="F6" s="5">
        <f>E6/(E13-E8)</f>
        <v>0</v>
      </c>
      <c r="G6" s="4">
        <f>'[1]04分類帳'!I17</f>
        <v>15160</v>
      </c>
      <c r="H6" s="5">
        <f>G6/(G13-G8)</f>
        <v>0.014030762168400613</v>
      </c>
    </row>
    <row r="7" spans="1:8" ht="25.5" customHeight="1">
      <c r="A7" s="2" t="s">
        <v>54</v>
      </c>
      <c r="B7" s="4">
        <f>'[1]04分類帳'!H20</f>
        <v>0</v>
      </c>
      <c r="C7" s="19"/>
      <c r="D7" s="2" t="s">
        <v>55</v>
      </c>
      <c r="E7" s="4">
        <f>'[1]04分類帳'!J16</f>
        <v>2535</v>
      </c>
      <c r="F7" s="5">
        <f>E7/(E13-E8)</f>
        <v>0.018250934145445905</v>
      </c>
      <c r="G7" s="4">
        <f>'[1]04分類帳'!J17</f>
        <v>26970</v>
      </c>
      <c r="H7" s="5">
        <f>G7/(G13-G8)</f>
        <v>0.02496105908191059</v>
      </c>
    </row>
    <row r="8" spans="1:8" ht="25.5" customHeight="1">
      <c r="A8" s="2" t="s">
        <v>56</v>
      </c>
      <c r="B8" s="4">
        <f>'[1]04分類帳'!I20</f>
        <v>0</v>
      </c>
      <c r="C8" s="19"/>
      <c r="D8" s="2" t="s">
        <v>57</v>
      </c>
      <c r="E8" s="4">
        <f>'[1]04分類帳'!K16</f>
        <v>27677</v>
      </c>
      <c r="F8" s="5"/>
      <c r="G8" s="4">
        <f>'[1]04分類帳'!K17</f>
        <v>233918</v>
      </c>
      <c r="H8" s="5"/>
    </row>
    <row r="9" spans="1:8" ht="33" customHeight="1">
      <c r="A9" s="7" t="s">
        <v>58</v>
      </c>
      <c r="B9" s="4">
        <f>'[1]04分類帳'!J20</f>
        <v>0</v>
      </c>
      <c r="C9" s="19"/>
      <c r="D9" s="2" t="s">
        <v>59</v>
      </c>
      <c r="E9" s="4">
        <f>'[1]04分類帳'!L16</f>
        <v>3360</v>
      </c>
      <c r="F9" s="5">
        <f>E9/(E13-E8)</f>
        <v>0.02419058726970345</v>
      </c>
      <c r="G9" s="4">
        <f>'[1]04分類帳'!L17</f>
        <v>66480</v>
      </c>
      <c r="H9" s="5">
        <f>G9/(G13-G8)</f>
        <v>0.0615280388492924</v>
      </c>
    </row>
    <row r="10" spans="1:8" ht="30" customHeight="1">
      <c r="A10" s="7" t="s">
        <v>60</v>
      </c>
      <c r="B10" s="4">
        <f>'[1]04分類帳'!K20</f>
        <v>0</v>
      </c>
      <c r="C10" s="19"/>
      <c r="D10" s="2" t="s">
        <v>61</v>
      </c>
      <c r="E10" s="4">
        <f>'[1]04分類帳'!M16</f>
        <v>67490</v>
      </c>
      <c r="F10" s="5">
        <f>E10/(E13-E8)</f>
        <v>0.48589962346198984</v>
      </c>
      <c r="G10" s="4">
        <f>'[1]04分類帳'!M17</f>
        <v>181725</v>
      </c>
      <c r="H10" s="5">
        <f>G10/(G13-G8)</f>
        <v>0.16818867117761224</v>
      </c>
    </row>
    <row r="11" spans="1:8" ht="30" customHeight="1">
      <c r="A11" s="8" t="s">
        <v>62</v>
      </c>
      <c r="B11" s="4">
        <f>'[1]04分類帳'!L20</f>
        <v>0</v>
      </c>
      <c r="C11" s="19"/>
      <c r="D11" s="2" t="s">
        <v>63</v>
      </c>
      <c r="E11" s="4">
        <f>'[1]04分類帳'!N16</f>
        <v>13265</v>
      </c>
      <c r="F11" s="5">
        <f>E11/(E13-E8)</f>
        <v>0.09550242265851674</v>
      </c>
      <c r="G11" s="4">
        <f>'[1]04分類帳'!N17</f>
        <v>61566</v>
      </c>
      <c r="H11" s="5">
        <f>G11/(G13-G8)</f>
        <v>0.05698007280077521</v>
      </c>
    </row>
    <row r="12" spans="1:8" ht="23.25" customHeight="1">
      <c r="A12" s="2" t="s">
        <v>83</v>
      </c>
      <c r="B12" s="4">
        <f>'[1]04分類帳'!M20</f>
        <v>0</v>
      </c>
      <c r="C12" s="21" t="s">
        <v>84</v>
      </c>
      <c r="D12" s="2"/>
      <c r="E12" s="4"/>
      <c r="F12" s="5"/>
      <c r="G12" s="4"/>
      <c r="H12" s="5"/>
    </row>
    <row r="13" spans="1:8" ht="29.25" customHeight="1">
      <c r="A13" s="2"/>
      <c r="B13" s="4">
        <f>'[1]04分類帳'!N20</f>
        <v>0</v>
      </c>
      <c r="C13" s="36"/>
      <c r="D13" s="2" t="s">
        <v>85</v>
      </c>
      <c r="E13" s="4">
        <f>SUM(E4:E12)</f>
        <v>166574</v>
      </c>
      <c r="F13" s="5">
        <f>(E13-E8)/(E13-E8)</f>
        <v>1</v>
      </c>
      <c r="G13" s="4">
        <f>SUM(G4:G12)</f>
        <v>1314401</v>
      </c>
      <c r="H13" s="5">
        <f>(G13-G8)/(G13-G8)</f>
        <v>1</v>
      </c>
    </row>
    <row r="14" spans="1:8" ht="34.5" customHeight="1">
      <c r="A14" s="2" t="s">
        <v>31</v>
      </c>
      <c r="B14" s="4">
        <f>SUM(B5:B13)</f>
        <v>0</v>
      </c>
      <c r="C14" s="36"/>
      <c r="D14" s="2" t="s">
        <v>67</v>
      </c>
      <c r="E14" s="4">
        <f>'[1]04分類帳'!P17</f>
        <v>386867</v>
      </c>
      <c r="F14" s="5"/>
      <c r="G14" s="4">
        <f>E14</f>
        <v>386867</v>
      </c>
      <c r="H14" s="5"/>
    </row>
    <row r="15" spans="1:8" ht="32.25" customHeight="1">
      <c r="A15" s="2" t="s">
        <v>68</v>
      </c>
      <c r="B15" s="4">
        <f>B14+B4</f>
        <v>553441</v>
      </c>
      <c r="C15" s="36"/>
      <c r="D15" s="2" t="s">
        <v>68</v>
      </c>
      <c r="E15" s="4">
        <f>E13+E14</f>
        <v>553441</v>
      </c>
      <c r="F15" s="9">
        <f>SUM(F4:F11)</f>
        <v>1.0000000000000002</v>
      </c>
      <c r="G15" s="4">
        <f>G13+G14</f>
        <v>1701268</v>
      </c>
      <c r="H15" s="9">
        <f>SUM(H4:H11)</f>
        <v>1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'[1]04結算'!A1:C1</f>
        <v>   嘉義縣東榮國民中學</v>
      </c>
      <c r="B1" s="15"/>
      <c r="C1" s="15"/>
      <c r="D1" s="16" t="s">
        <v>87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'[1]05分類帳'!P4</f>
        <v>386867</v>
      </c>
      <c r="C4" s="18" t="s">
        <v>88</v>
      </c>
      <c r="D4" s="2" t="s">
        <v>13</v>
      </c>
      <c r="E4" s="4">
        <f>'[1]05分類帳'!G19</f>
        <v>2625</v>
      </c>
      <c r="F4" s="5">
        <f>E4/(E13-E8)</f>
        <v>0.018241961375687114</v>
      </c>
      <c r="G4" s="4">
        <f>'[1]05分類帳'!G20</f>
        <v>55103</v>
      </c>
      <c r="H4" s="5">
        <f>G4/(G13-G8)</f>
        <v>0.045004745251073605</v>
      </c>
    </row>
    <row r="5" spans="1:8" ht="25.5" customHeight="1">
      <c r="A5" s="2" t="s">
        <v>14</v>
      </c>
      <c r="B5" s="4">
        <f>'[1]05分類帳'!F23</f>
        <v>6050</v>
      </c>
      <c r="C5" s="19"/>
      <c r="D5" s="2" t="s">
        <v>15</v>
      </c>
      <c r="E5" s="4">
        <f>'[1]05分類帳'!H19</f>
        <v>116083</v>
      </c>
      <c r="F5" s="5">
        <f>E5/(E13-E8)</f>
        <v>0.8066977532852904</v>
      </c>
      <c r="G5" s="4">
        <f>'[1]05分類帳'!H20</f>
        <v>792187</v>
      </c>
      <c r="H5" s="5">
        <f>G5/(G13-G8)</f>
        <v>0.6470096750850634</v>
      </c>
    </row>
    <row r="6" spans="1:8" ht="29.25" customHeight="1">
      <c r="A6" s="6" t="s">
        <v>16</v>
      </c>
      <c r="B6" s="4">
        <f>'[1]05分類帳'!G23</f>
        <v>0</v>
      </c>
      <c r="C6" s="19"/>
      <c r="D6" s="2" t="s">
        <v>17</v>
      </c>
      <c r="E6" s="4">
        <f>'[1]05分類帳'!I19</f>
        <v>0</v>
      </c>
      <c r="F6" s="5">
        <f>E6/(E13-E8)</f>
        <v>0</v>
      </c>
      <c r="G6" s="4">
        <f>'[1]05分類帳'!I20</f>
        <v>15160</v>
      </c>
      <c r="H6" s="5">
        <f>G6/(G13-G8)</f>
        <v>0.0123817566739792</v>
      </c>
    </row>
    <row r="7" spans="1:8" ht="25.5" customHeight="1">
      <c r="A7" s="2" t="s">
        <v>18</v>
      </c>
      <c r="B7" s="4">
        <f>'[1]05分類帳'!H23</f>
        <v>0</v>
      </c>
      <c r="C7" s="19"/>
      <c r="D7" s="2" t="s">
        <v>19</v>
      </c>
      <c r="E7" s="4">
        <f>'[1]05分類帳'!J19</f>
        <v>8581</v>
      </c>
      <c r="F7" s="5">
        <f>E7/(E13-E8)</f>
        <v>0.05963210307229376</v>
      </c>
      <c r="G7" s="4">
        <f>'[1]05分類帳'!J20</f>
        <v>35551</v>
      </c>
      <c r="H7" s="5">
        <f>G7/(G13-G8)</f>
        <v>0.02903587279133473</v>
      </c>
    </row>
    <row r="8" spans="1:8" ht="25.5" customHeight="1">
      <c r="A8" s="2" t="s">
        <v>20</v>
      </c>
      <c r="B8" s="4">
        <f>'[1]05分類帳'!I23</f>
        <v>0</v>
      </c>
      <c r="C8" s="19"/>
      <c r="D8" s="2" t="s">
        <v>21</v>
      </c>
      <c r="E8" s="4">
        <f>'[1]05分類帳'!K19</f>
        <v>27848</v>
      </c>
      <c r="F8" s="5"/>
      <c r="G8" s="4">
        <f>'[1]05分類帳'!K20</f>
        <v>261766</v>
      </c>
      <c r="H8" s="5"/>
    </row>
    <row r="9" spans="1:8" ht="33" customHeight="1">
      <c r="A9" s="7" t="s">
        <v>22</v>
      </c>
      <c r="B9" s="4">
        <f>'[1]05分類帳'!J23</f>
        <v>217000</v>
      </c>
      <c r="C9" s="19"/>
      <c r="D9" s="2" t="s">
        <v>23</v>
      </c>
      <c r="E9" s="4">
        <f>'[1]05分類帳'!L19</f>
        <v>5040</v>
      </c>
      <c r="F9" s="5">
        <f>E9/(E13-E8)</f>
        <v>0.03502456584131926</v>
      </c>
      <c r="G9" s="4">
        <f>'[1]05分類帳'!L20</f>
        <v>71520</v>
      </c>
      <c r="H9" s="5">
        <f>G9/(G13-G8)</f>
        <v>0.058413142303627465</v>
      </c>
    </row>
    <row r="10" spans="1:8" ht="30.75" customHeight="1">
      <c r="A10" s="7" t="s">
        <v>24</v>
      </c>
      <c r="B10" s="4">
        <f>'[1]05分類帳'!K23</f>
        <v>0</v>
      </c>
      <c r="C10" s="19"/>
      <c r="D10" s="2" t="s">
        <v>25</v>
      </c>
      <c r="E10" s="4">
        <f>'[1]05分類帳'!M19</f>
        <v>7500</v>
      </c>
      <c r="F10" s="5">
        <f>E10/(E13-E8)</f>
        <v>0.052119889644820325</v>
      </c>
      <c r="G10" s="4">
        <f>'[1]05分類帳'!M20</f>
        <v>189225</v>
      </c>
      <c r="H10" s="5">
        <f>G10/(G13-G8)</f>
        <v>0.15454735531884656</v>
      </c>
    </row>
    <row r="11" spans="1:8" ht="33" customHeight="1">
      <c r="A11" s="8" t="s">
        <v>26</v>
      </c>
      <c r="B11" s="4">
        <f>'[1]05分類帳'!L23</f>
        <v>0</v>
      </c>
      <c r="C11" s="19"/>
      <c r="D11" s="2" t="s">
        <v>27</v>
      </c>
      <c r="E11" s="4">
        <f>'[1]05分類帳'!N19</f>
        <v>4070</v>
      </c>
      <c r="F11" s="5">
        <f>E11/(E13-E8)</f>
        <v>0.028283726780589165</v>
      </c>
      <c r="G11" s="4">
        <f>'[1]05分類帳'!N20</f>
        <v>65636</v>
      </c>
      <c r="H11" s="5">
        <f>G11/(G13-G8)</f>
        <v>0.05360745257607511</v>
      </c>
    </row>
    <row r="12" spans="1:8" ht="25.5" customHeight="1">
      <c r="A12" s="2" t="s">
        <v>28</v>
      </c>
      <c r="B12" s="4">
        <f>'[1]05分類帳'!M23</f>
        <v>0</v>
      </c>
      <c r="C12" s="21" t="s">
        <v>29</v>
      </c>
      <c r="D12" s="2"/>
      <c r="E12" s="4"/>
      <c r="F12" s="5"/>
      <c r="G12" s="4"/>
      <c r="H12" s="5"/>
    </row>
    <row r="13" spans="1:8" ht="33" customHeight="1">
      <c r="A13" s="2"/>
      <c r="B13" s="4">
        <f>'[1]05分類帳'!N23</f>
        <v>0</v>
      </c>
      <c r="C13" s="36"/>
      <c r="D13" s="2" t="s">
        <v>30</v>
      </c>
      <c r="E13" s="4">
        <f>SUM(E4:E12)</f>
        <v>171747</v>
      </c>
      <c r="F13" s="5">
        <f>(E13-E8)/(E13-E8)</f>
        <v>1</v>
      </c>
      <c r="G13" s="4">
        <f>SUM(G4:G12)</f>
        <v>1486148</v>
      </c>
      <c r="H13" s="5">
        <f>(G13-G8)/(G13-G8)</f>
        <v>1</v>
      </c>
    </row>
    <row r="14" spans="1:8" ht="35.25" customHeight="1">
      <c r="A14" s="2" t="s">
        <v>31</v>
      </c>
      <c r="B14" s="4">
        <f>SUM(B5:B13)</f>
        <v>223050</v>
      </c>
      <c r="C14" s="36"/>
      <c r="D14" s="2" t="s">
        <v>32</v>
      </c>
      <c r="E14" s="4">
        <f>'[1]05分類帳'!P20</f>
        <v>438170</v>
      </c>
      <c r="F14" s="5"/>
      <c r="G14" s="4">
        <f>E14</f>
        <v>438170</v>
      </c>
      <c r="H14" s="5"/>
    </row>
    <row r="15" spans="1:8" ht="35.25" customHeight="1">
      <c r="A15" s="2" t="s">
        <v>33</v>
      </c>
      <c r="B15" s="4">
        <f>B14+B4</f>
        <v>609917</v>
      </c>
      <c r="C15" s="36"/>
      <c r="D15" s="2" t="s">
        <v>33</v>
      </c>
      <c r="E15" s="4">
        <f>E13+E14</f>
        <v>609917</v>
      </c>
      <c r="F15" s="9">
        <f>SUM(F4:F11)</f>
        <v>1</v>
      </c>
      <c r="G15" s="4">
        <f>G13+G14</f>
        <v>1924318</v>
      </c>
      <c r="H15" s="9">
        <f>SUM(H4:H11)</f>
        <v>1</v>
      </c>
    </row>
    <row r="16" spans="1:8" ht="74.25" customHeight="1">
      <c r="A16" s="2" t="s">
        <v>34</v>
      </c>
      <c r="B16" s="22" t="s">
        <v>89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'[1]07結算'!A1:C1</f>
        <v>   嘉義縣東榮國民中學</v>
      </c>
      <c r="B1" s="15"/>
      <c r="C1" s="15"/>
      <c r="D1" s="16" t="s">
        <v>37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'[1]08分類帳'!P4</f>
        <v>452535</v>
      </c>
      <c r="C4" s="18" t="s">
        <v>38</v>
      </c>
      <c r="D4" s="2" t="s">
        <v>13</v>
      </c>
      <c r="E4" s="4">
        <f>'[1]08分類帳'!G16</f>
        <v>0</v>
      </c>
      <c r="F4" s="5">
        <f>E4/(E13-E8)</f>
        <v>0</v>
      </c>
      <c r="G4" s="4">
        <f>'[1]08分類帳'!G17</f>
        <v>0</v>
      </c>
      <c r="H4" s="5">
        <f>G4/(G13-G8)</f>
        <v>0</v>
      </c>
    </row>
    <row r="5" spans="1:8" ht="25.5" customHeight="1">
      <c r="A5" s="2" t="s">
        <v>14</v>
      </c>
      <c r="B5" s="4">
        <f>'[1]08分類帳'!F20</f>
        <v>0</v>
      </c>
      <c r="C5" s="19"/>
      <c r="D5" s="2" t="s">
        <v>15</v>
      </c>
      <c r="E5" s="4">
        <f>'[1]08分類帳'!H16</f>
        <v>134430</v>
      </c>
      <c r="F5" s="5">
        <f>E5/(E13-E8)</f>
        <v>0.950035335689046</v>
      </c>
      <c r="G5" s="4">
        <f>'[1]08分類帳'!H17</f>
        <v>134430</v>
      </c>
      <c r="H5" s="5">
        <f>G5/(G13-G8)</f>
        <v>0.950035335689046</v>
      </c>
    </row>
    <row r="6" spans="1:8" ht="29.25" customHeight="1">
      <c r="A6" s="6" t="s">
        <v>16</v>
      </c>
      <c r="B6" s="4">
        <f>'[1]08分類帳'!G20</f>
        <v>0</v>
      </c>
      <c r="C6" s="19"/>
      <c r="D6" s="2" t="s">
        <v>17</v>
      </c>
      <c r="E6" s="4">
        <f>'[1]08分類帳'!I16</f>
        <v>0</v>
      </c>
      <c r="F6" s="5">
        <f>E6/(E13-E8)</f>
        <v>0</v>
      </c>
      <c r="G6" s="4">
        <f>'[1]08分類帳'!I17</f>
        <v>0</v>
      </c>
      <c r="H6" s="5">
        <f>G6/(G13-G8)</f>
        <v>0</v>
      </c>
    </row>
    <row r="7" spans="1:8" ht="25.5" customHeight="1">
      <c r="A7" s="2" t="s">
        <v>18</v>
      </c>
      <c r="B7" s="4">
        <f>'[1]08分類帳'!H20</f>
        <v>0</v>
      </c>
      <c r="C7" s="19"/>
      <c r="D7" s="2" t="s">
        <v>19</v>
      </c>
      <c r="E7" s="4">
        <f>'[1]08分類帳'!J16</f>
        <v>580</v>
      </c>
      <c r="F7" s="5">
        <f>E7/(E13-E8)</f>
        <v>0.004098939929328622</v>
      </c>
      <c r="G7" s="4">
        <f>'[1]08分類帳'!J17</f>
        <v>580</v>
      </c>
      <c r="H7" s="5">
        <f>G7/(G13-G8)</f>
        <v>0.004098939929328622</v>
      </c>
    </row>
    <row r="8" spans="1:8" ht="25.5" customHeight="1">
      <c r="A8" s="2" t="s">
        <v>20</v>
      </c>
      <c r="B8" s="4">
        <f>'[1]08分類帳'!I20</f>
        <v>0</v>
      </c>
      <c r="C8" s="19"/>
      <c r="D8" s="2" t="s">
        <v>21</v>
      </c>
      <c r="E8" s="4">
        <f>'[1]08分類帳'!K16</f>
        <v>-6632</v>
      </c>
      <c r="F8" s="5"/>
      <c r="G8" s="4">
        <f>'[1]08分類帳'!K17</f>
        <v>33905</v>
      </c>
      <c r="H8" s="5"/>
    </row>
    <row r="9" spans="1:8" ht="32.25" customHeight="1">
      <c r="A9" s="7" t="s">
        <v>22</v>
      </c>
      <c r="B9" s="4">
        <f>'[1]08分類帳'!J20</f>
        <v>0</v>
      </c>
      <c r="C9" s="19"/>
      <c r="D9" s="2" t="s">
        <v>23</v>
      </c>
      <c r="E9" s="4">
        <f>'[1]08分類帳'!L16</f>
        <v>770</v>
      </c>
      <c r="F9" s="5">
        <f>E9/(E13-E8)</f>
        <v>0.005441696113074205</v>
      </c>
      <c r="G9" s="4">
        <f>'[1]08分類帳'!L17</f>
        <v>770</v>
      </c>
      <c r="H9" s="5">
        <f>G9/(G13-G8)</f>
        <v>0.005441696113074205</v>
      </c>
    </row>
    <row r="10" spans="1:8" ht="35.25" customHeight="1">
      <c r="A10" s="7" t="s">
        <v>24</v>
      </c>
      <c r="B10" s="4">
        <f>'[1]08分類帳'!K20</f>
        <v>0</v>
      </c>
      <c r="C10" s="19"/>
      <c r="D10" s="2" t="s">
        <v>25</v>
      </c>
      <c r="E10" s="4">
        <f>'[1]08分類帳'!M16</f>
        <v>5000</v>
      </c>
      <c r="F10" s="5">
        <f>E10/(E13-E8)</f>
        <v>0.0353356890459364</v>
      </c>
      <c r="G10" s="4">
        <f>'[1]08分類帳'!M17</f>
        <v>5000</v>
      </c>
      <c r="H10" s="5">
        <f>G10/(G13-G8)</f>
        <v>0.0353356890459364</v>
      </c>
    </row>
    <row r="11" spans="1:8" ht="31.5" customHeight="1">
      <c r="A11" s="8" t="s">
        <v>26</v>
      </c>
      <c r="B11" s="4">
        <f>'[1]08分類帳'!L20</f>
        <v>0</v>
      </c>
      <c r="C11" s="19"/>
      <c r="D11" s="2" t="s">
        <v>27</v>
      </c>
      <c r="E11" s="4">
        <f>'[1]08分類帳'!N16</f>
        <v>720</v>
      </c>
      <c r="F11" s="5">
        <f>E11/(E13-E8)</f>
        <v>0.005088339222614841</v>
      </c>
      <c r="G11" s="4">
        <f>'[1]08分類帳'!N17</f>
        <v>720</v>
      </c>
      <c r="H11" s="5">
        <f>G11/(G13-G8)</f>
        <v>0.005088339222614841</v>
      </c>
    </row>
    <row r="12" spans="1:8" ht="25.5" customHeight="1">
      <c r="A12" s="2" t="s">
        <v>28</v>
      </c>
      <c r="B12" s="4">
        <f>'[1]08分類帳'!M20</f>
        <v>0</v>
      </c>
      <c r="C12" s="20" t="s">
        <v>29</v>
      </c>
      <c r="D12" s="8"/>
      <c r="E12" s="4"/>
      <c r="F12" s="5"/>
      <c r="G12" s="4"/>
      <c r="H12" s="5"/>
    </row>
    <row r="13" spans="1:8" ht="27" customHeight="1">
      <c r="A13" s="2"/>
      <c r="B13" s="4">
        <f>'[1]08分類帳'!N20</f>
        <v>0</v>
      </c>
      <c r="C13" s="20"/>
      <c r="D13" s="2" t="s">
        <v>30</v>
      </c>
      <c r="E13" s="4">
        <f>SUM(E4:E12)</f>
        <v>134868</v>
      </c>
      <c r="F13" s="5">
        <f>(E13-E8)/(E13-E8)</f>
        <v>1</v>
      </c>
      <c r="G13" s="4">
        <f>SUM(G4:G12)</f>
        <v>175405</v>
      </c>
      <c r="H13" s="9">
        <f>(G13-G8)/(G13-G8)</f>
        <v>1</v>
      </c>
    </row>
    <row r="14" spans="1:8" ht="33" customHeight="1">
      <c r="A14" s="2" t="s">
        <v>31</v>
      </c>
      <c r="B14" s="4">
        <f>SUM(B5:B13)</f>
        <v>0</v>
      </c>
      <c r="C14" s="20"/>
      <c r="D14" s="2" t="s">
        <v>32</v>
      </c>
      <c r="E14" s="4">
        <f>'[1]08分類帳'!P17</f>
        <v>317667</v>
      </c>
      <c r="F14" s="5"/>
      <c r="G14" s="4">
        <f>E14</f>
        <v>317667</v>
      </c>
      <c r="H14" s="10"/>
    </row>
    <row r="15" spans="1:8" ht="33" customHeight="1">
      <c r="A15" s="2" t="s">
        <v>33</v>
      </c>
      <c r="B15" s="4">
        <f>B14+B4</f>
        <v>452535</v>
      </c>
      <c r="C15" s="21"/>
      <c r="D15" s="2" t="s">
        <v>33</v>
      </c>
      <c r="E15" s="4">
        <f>E13+E14</f>
        <v>452535</v>
      </c>
      <c r="F15" s="9">
        <f>SUM(F4:F11)</f>
        <v>1</v>
      </c>
      <c r="G15" s="4">
        <f>G13+G14</f>
        <v>493072</v>
      </c>
      <c r="H15" s="9">
        <f>SUM(H4:H11)</f>
        <v>1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'[1]08結算'!A1:C1</f>
        <v>   嘉義縣東榮國民中學</v>
      </c>
      <c r="B1" s="15"/>
      <c r="C1" s="15"/>
      <c r="D1" s="16" t="s">
        <v>39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'[1]09分類帳'!P4</f>
        <v>317667</v>
      </c>
      <c r="C4" s="18" t="s">
        <v>40</v>
      </c>
      <c r="D4" s="2" t="s">
        <v>13</v>
      </c>
      <c r="E4" s="4">
        <f>'[1]09分類帳'!G21</f>
        <v>13104</v>
      </c>
      <c r="F4" s="5">
        <f>E4/(E13-E8)</f>
        <v>0.11763649747742248</v>
      </c>
      <c r="G4" s="4">
        <f>'[1]09分類帳'!G22</f>
        <v>13104</v>
      </c>
      <c r="H4" s="5">
        <f>G4/(G13-G8)</f>
        <v>0.05181617594723481</v>
      </c>
    </row>
    <row r="5" spans="1:8" ht="25.5" customHeight="1">
      <c r="A5" s="2" t="s">
        <v>14</v>
      </c>
      <c r="B5" s="4">
        <f>'[1]09分類帳'!F25</f>
        <v>0</v>
      </c>
      <c r="C5" s="19"/>
      <c r="D5" s="2" t="s">
        <v>15</v>
      </c>
      <c r="E5" s="4">
        <f>'[1]09分類帳'!H21</f>
        <v>59785</v>
      </c>
      <c r="F5" s="5">
        <f>E5/(E13-E8)</f>
        <v>0.5366985654523583</v>
      </c>
      <c r="G5" s="4">
        <f>'[1]09分類帳'!H22</f>
        <v>194215</v>
      </c>
      <c r="H5" s="5">
        <f>G5/(G13-G8)</f>
        <v>0.76796997951711</v>
      </c>
    </row>
    <row r="6" spans="1:8" ht="29.25" customHeight="1">
      <c r="A6" s="6" t="s">
        <v>16</v>
      </c>
      <c r="B6" s="4">
        <f>'[1]09分類帳'!G25</f>
        <v>0</v>
      </c>
      <c r="C6" s="19"/>
      <c r="D6" s="2" t="s">
        <v>17</v>
      </c>
      <c r="E6" s="4">
        <f>'[1]09分類帳'!I21</f>
        <v>0</v>
      </c>
      <c r="F6" s="5">
        <f>E6/(E13-E8)</f>
        <v>0</v>
      </c>
      <c r="G6" s="4">
        <f>'[1]09分類帳'!I22</f>
        <v>0</v>
      </c>
      <c r="H6" s="5">
        <f>G6/(G13-G8)</f>
        <v>0</v>
      </c>
    </row>
    <row r="7" spans="1:8" ht="25.5" customHeight="1">
      <c r="A7" s="2" t="s">
        <v>18</v>
      </c>
      <c r="B7" s="4">
        <f>'[1]09分類帳'!H25</f>
        <v>0</v>
      </c>
      <c r="C7" s="19"/>
      <c r="D7" s="2" t="s">
        <v>19</v>
      </c>
      <c r="E7" s="4">
        <f>'[1]09分類帳'!J21</f>
        <v>0</v>
      </c>
      <c r="F7" s="5">
        <f>E7/(E13-E8)</f>
        <v>0</v>
      </c>
      <c r="G7" s="4">
        <f>'[1]09分類帳'!J22</f>
        <v>580</v>
      </c>
      <c r="H7" s="5">
        <f>G7/(G13-G8)</f>
        <v>0.002293451011095558</v>
      </c>
    </row>
    <row r="8" spans="1:8" ht="25.5" customHeight="1">
      <c r="A8" s="2" t="s">
        <v>20</v>
      </c>
      <c r="B8" s="4">
        <f>'[1]09分類帳'!I25</f>
        <v>0</v>
      </c>
      <c r="C8" s="19"/>
      <c r="D8" s="2" t="s">
        <v>21</v>
      </c>
      <c r="E8" s="4">
        <f>'[1]09分類帳'!K21</f>
        <v>0</v>
      </c>
      <c r="F8" s="5"/>
      <c r="G8" s="4">
        <f>'[1]09分類帳'!K22</f>
        <v>33905</v>
      </c>
      <c r="H8" s="5"/>
    </row>
    <row r="9" spans="1:8" ht="32.25" customHeight="1">
      <c r="A9" s="7" t="s">
        <v>22</v>
      </c>
      <c r="B9" s="4">
        <f>'[1]09分類帳'!J25</f>
        <v>0</v>
      </c>
      <c r="C9" s="19"/>
      <c r="D9" s="2" t="s">
        <v>23</v>
      </c>
      <c r="E9" s="4">
        <f>'[1]09分類帳'!L21</f>
        <v>3260</v>
      </c>
      <c r="F9" s="5">
        <f>E9/(E13-E8)</f>
        <v>0.02926549006230138</v>
      </c>
      <c r="G9" s="4">
        <f>'[1]09分類帳'!L22</f>
        <v>4030</v>
      </c>
      <c r="H9" s="5">
        <f>G9/(G13-G8)</f>
        <v>0.015935530301232927</v>
      </c>
    </row>
    <row r="10" spans="1:8" ht="35.25" customHeight="1">
      <c r="A10" s="7" t="s">
        <v>24</v>
      </c>
      <c r="B10" s="4">
        <f>'[1]09分類帳'!K25</f>
        <v>0</v>
      </c>
      <c r="C10" s="19"/>
      <c r="D10" s="2" t="s">
        <v>25</v>
      </c>
      <c r="E10" s="4">
        <f>'[1]09分類帳'!M21</f>
        <v>9850</v>
      </c>
      <c r="F10" s="5">
        <f>E10/(E13-E8)</f>
        <v>0.08842487028026644</v>
      </c>
      <c r="G10" s="4">
        <f>'[1]09分類帳'!M22</f>
        <v>14850</v>
      </c>
      <c r="H10" s="5">
        <f>G10/(G13-G8)</f>
        <v>0.05872025433580868</v>
      </c>
    </row>
    <row r="11" spans="1:8" ht="30.75" customHeight="1">
      <c r="A11" s="8" t="s">
        <v>26</v>
      </c>
      <c r="B11" s="4">
        <f>'[1]09分類帳'!L25</f>
        <v>0</v>
      </c>
      <c r="C11" s="19"/>
      <c r="D11" s="2" t="s">
        <v>27</v>
      </c>
      <c r="E11" s="4">
        <f>'[1]09分類帳'!N21</f>
        <v>25395</v>
      </c>
      <c r="F11" s="5">
        <f>E11/(E13-E8)</f>
        <v>0.2279745767276514</v>
      </c>
      <c r="G11" s="4">
        <f>'[1]09分類帳'!N22</f>
        <v>26115</v>
      </c>
      <c r="H11" s="5">
        <f>G11/(G13-G8)</f>
        <v>0.1032646088875181</v>
      </c>
    </row>
    <row r="12" spans="1:8" ht="25.5" customHeight="1">
      <c r="A12" s="2" t="s">
        <v>28</v>
      </c>
      <c r="B12" s="4">
        <f>'[1]09分類帳'!M25</f>
        <v>0</v>
      </c>
      <c r="C12" s="20" t="s">
        <v>29</v>
      </c>
      <c r="D12" s="8"/>
      <c r="E12" s="4"/>
      <c r="F12" s="5"/>
      <c r="G12" s="4"/>
      <c r="H12" s="5"/>
    </row>
    <row r="13" spans="1:8" ht="30" customHeight="1">
      <c r="A13" s="2"/>
      <c r="B13" s="4">
        <f>'[1]09分類帳'!N25</f>
        <v>0</v>
      </c>
      <c r="C13" s="20"/>
      <c r="D13" s="2" t="s">
        <v>30</v>
      </c>
      <c r="E13" s="4">
        <f>SUM(E4:E12)</f>
        <v>111394</v>
      </c>
      <c r="F13" s="5">
        <f>(E13-E8)/(E13-E8)</f>
        <v>1</v>
      </c>
      <c r="G13" s="4">
        <f>SUM(G4:G12)</f>
        <v>286799</v>
      </c>
      <c r="H13" s="9">
        <f>(G13-G8)/(G13-G8)</f>
        <v>1</v>
      </c>
    </row>
    <row r="14" spans="1:8" ht="35.25" customHeight="1">
      <c r="A14" s="2" t="s">
        <v>31</v>
      </c>
      <c r="B14" s="4">
        <f>SUM(B5:B13)</f>
        <v>0</v>
      </c>
      <c r="C14" s="20"/>
      <c r="D14" s="2" t="s">
        <v>32</v>
      </c>
      <c r="E14" s="4">
        <f>'[1]09分類帳'!P22</f>
        <v>206273</v>
      </c>
      <c r="F14" s="5"/>
      <c r="G14" s="4">
        <f>E14</f>
        <v>206273</v>
      </c>
      <c r="H14" s="10"/>
    </row>
    <row r="15" spans="1:8" ht="33" customHeight="1">
      <c r="A15" s="2" t="s">
        <v>33</v>
      </c>
      <c r="B15" s="4">
        <f>B14+B4</f>
        <v>317667</v>
      </c>
      <c r="C15" s="21"/>
      <c r="D15" s="2" t="s">
        <v>33</v>
      </c>
      <c r="E15" s="4">
        <f>E13+E14</f>
        <v>317667</v>
      </c>
      <c r="F15" s="9">
        <f>SUM(F4:F11)</f>
        <v>1</v>
      </c>
      <c r="G15" s="4">
        <f>G13+G14</f>
        <v>493072</v>
      </c>
      <c r="H15" s="9">
        <f>SUM(H4:H11)</f>
        <v>1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9.0039062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5.00390625" style="11" customWidth="1"/>
    <col min="8" max="8" width="11.00390625" style="1" customWidth="1"/>
    <col min="9" max="16384" width="8.875" style="1" customWidth="1"/>
  </cols>
  <sheetData>
    <row r="1" spans="1:8" ht="29.25" customHeight="1">
      <c r="A1" s="15" t="str">
        <f>'[1]09結算'!A1:C1</f>
        <v>   嘉義縣東榮國民中學</v>
      </c>
      <c r="B1" s="15"/>
      <c r="C1" s="15"/>
      <c r="D1" s="16" t="s">
        <v>41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'[1]10分類帳'!P4</f>
        <v>206273</v>
      </c>
      <c r="C4" s="18" t="s">
        <v>42</v>
      </c>
      <c r="D4" s="2" t="s">
        <v>13</v>
      </c>
      <c r="E4" s="4">
        <f>'[1]10分類帳'!G18</f>
        <v>7056</v>
      </c>
      <c r="F4" s="5">
        <f>E4/(E13-E8)</f>
        <v>0.38591117917304746</v>
      </c>
      <c r="G4" s="4">
        <f>'[1]10分類帳'!G19</f>
        <v>20160</v>
      </c>
      <c r="H4" s="5">
        <f>G4/(G13-G8)</f>
        <v>0.07434231390452027</v>
      </c>
    </row>
    <row r="5" spans="1:8" ht="25.5" customHeight="1">
      <c r="A5" s="2" t="s">
        <v>14</v>
      </c>
      <c r="B5" s="4">
        <f>'[1]10分類帳'!F22</f>
        <v>3545</v>
      </c>
      <c r="C5" s="19"/>
      <c r="D5" s="2" t="s">
        <v>43</v>
      </c>
      <c r="E5" s="4">
        <f>'[1]10分類帳'!H18</f>
        <v>0</v>
      </c>
      <c r="F5" s="5">
        <f>E5/(E13-E8)</f>
        <v>0</v>
      </c>
      <c r="G5" s="4">
        <f>'[1]10分類帳'!H19</f>
        <v>194215</v>
      </c>
      <c r="H5" s="5">
        <f>G5/(G13-G8)</f>
        <v>0.7161901039169845</v>
      </c>
    </row>
    <row r="6" spans="1:8" ht="29.25" customHeight="1">
      <c r="A6" s="6" t="s">
        <v>16</v>
      </c>
      <c r="B6" s="4">
        <f>'[1]10分類帳'!G22</f>
        <v>0</v>
      </c>
      <c r="C6" s="19"/>
      <c r="D6" s="2" t="s">
        <v>17</v>
      </c>
      <c r="E6" s="4">
        <f>'[1]10分類帳'!I18</f>
        <v>6410</v>
      </c>
      <c r="F6" s="5">
        <f>E6/(E13-E8)</f>
        <v>0.3505797418507985</v>
      </c>
      <c r="G6" s="4">
        <f>'[1]10分類帳'!I19</f>
        <v>6410</v>
      </c>
      <c r="H6" s="5">
        <f>G6/(G13-G8)</f>
        <v>0.02363761072063368</v>
      </c>
    </row>
    <row r="7" spans="1:8" ht="25.5" customHeight="1">
      <c r="A7" s="2" t="s">
        <v>18</v>
      </c>
      <c r="B7" s="4">
        <f>'[1]10分類帳'!H22</f>
        <v>0</v>
      </c>
      <c r="C7" s="19"/>
      <c r="D7" s="2" t="s">
        <v>19</v>
      </c>
      <c r="E7" s="4">
        <f>'[1]10分類帳'!J18</f>
        <v>2820</v>
      </c>
      <c r="F7" s="5">
        <f>E7/(E13-E8)</f>
        <v>0.1542332093633778</v>
      </c>
      <c r="G7" s="4">
        <f>'[1]10分類帳'!J19</f>
        <v>3400</v>
      </c>
      <c r="H7" s="5">
        <f>G7/(G13-G8)</f>
        <v>0.012537890241833776</v>
      </c>
    </row>
    <row r="8" spans="1:8" ht="25.5" customHeight="1">
      <c r="A8" s="2" t="s">
        <v>20</v>
      </c>
      <c r="B8" s="4">
        <f>'[1]10分類帳'!I22</f>
        <v>0</v>
      </c>
      <c r="C8" s="19"/>
      <c r="D8" s="2" t="s">
        <v>21</v>
      </c>
      <c r="E8" s="4">
        <f>'[1]10分類帳'!K18</f>
        <v>28396</v>
      </c>
      <c r="F8" s="5"/>
      <c r="G8" s="4">
        <f>'[1]10分類帳'!K18</f>
        <v>28396</v>
      </c>
      <c r="H8" s="5"/>
    </row>
    <row r="9" spans="1:8" ht="33" customHeight="1">
      <c r="A9" s="7" t="s">
        <v>22</v>
      </c>
      <c r="B9" s="4">
        <f>'[1]10分類帳'!J22</f>
        <v>0</v>
      </c>
      <c r="C9" s="19"/>
      <c r="D9" s="2" t="s">
        <v>23</v>
      </c>
      <c r="E9" s="4">
        <f>'[1]10分類帳'!L18</f>
        <v>0</v>
      </c>
      <c r="F9" s="5">
        <f>E9/(E13-E8)</f>
        <v>0</v>
      </c>
      <c r="G9" s="4">
        <f>'[1]10分類帳'!L19</f>
        <v>4030</v>
      </c>
      <c r="H9" s="5">
        <f>G9/(G13-G8)</f>
        <v>0.014861087551350035</v>
      </c>
    </row>
    <row r="10" spans="1:8" ht="30.75" customHeight="1">
      <c r="A10" s="7" t="s">
        <v>24</v>
      </c>
      <c r="B10" s="4">
        <f>'[1]10分類帳'!K22</f>
        <v>0</v>
      </c>
      <c r="C10" s="19"/>
      <c r="D10" s="2" t="s">
        <v>25</v>
      </c>
      <c r="E10" s="4">
        <f>'[1]10分類帳'!M18</f>
        <v>1200</v>
      </c>
      <c r="F10" s="5">
        <f>E10/(E13-E8)</f>
        <v>0.0656311529205863</v>
      </c>
      <c r="G10" s="4">
        <f>'[1]10分類帳'!M19</f>
        <v>16050</v>
      </c>
      <c r="H10" s="5">
        <f>G10/(G13-G8)</f>
        <v>0.05918621717100945</v>
      </c>
    </row>
    <row r="11" spans="1:8" ht="30" customHeight="1">
      <c r="A11" s="8" t="s">
        <v>26</v>
      </c>
      <c r="B11" s="4">
        <f>'[1]10分類帳'!L22</f>
        <v>0</v>
      </c>
      <c r="C11" s="19"/>
      <c r="D11" s="2" t="s">
        <v>27</v>
      </c>
      <c r="E11" s="4">
        <f>'[1]10分類帳'!N18</f>
        <v>798</v>
      </c>
      <c r="F11" s="5">
        <f>E11/(E13-E8)</f>
        <v>0.043644716692189896</v>
      </c>
      <c r="G11" s="4">
        <f>'[1]10分類帳'!N19</f>
        <v>26913</v>
      </c>
      <c r="H11" s="5">
        <f>G11/(G13-G8)</f>
        <v>0.09924477649366836</v>
      </c>
    </row>
    <row r="12" spans="1:8" ht="25.5" customHeight="1">
      <c r="A12" s="2" t="s">
        <v>28</v>
      </c>
      <c r="B12" s="4">
        <f>'[1]10分類帳'!M22</f>
        <v>0</v>
      </c>
      <c r="C12" s="20" t="s">
        <v>29</v>
      </c>
      <c r="D12" s="8"/>
      <c r="E12" s="4"/>
      <c r="F12" s="5"/>
      <c r="G12" s="4"/>
      <c r="H12" s="5"/>
    </row>
    <row r="13" spans="1:8" ht="34.5" customHeight="1">
      <c r="A13" s="2"/>
      <c r="B13" s="4"/>
      <c r="C13" s="20"/>
      <c r="D13" s="2" t="s">
        <v>30</v>
      </c>
      <c r="E13" s="4">
        <f>SUM(E4:E12)</f>
        <v>46680</v>
      </c>
      <c r="F13" s="5">
        <f>(E13-E8)/(E13-E8)</f>
        <v>1</v>
      </c>
      <c r="G13" s="4">
        <f>SUM(G4:G12)</f>
        <v>299574</v>
      </c>
      <c r="H13" s="5">
        <f>(G13-G8)/(G13-G8)</f>
        <v>1</v>
      </c>
    </row>
    <row r="14" spans="1:8" ht="38.25" customHeight="1">
      <c r="A14" s="2" t="s">
        <v>31</v>
      </c>
      <c r="B14" s="4">
        <f>SUM(B5:B12)</f>
        <v>3545</v>
      </c>
      <c r="C14" s="20"/>
      <c r="D14" s="2" t="s">
        <v>32</v>
      </c>
      <c r="E14" s="4">
        <f>'[1]10分類帳'!P19</f>
        <v>163138</v>
      </c>
      <c r="F14" s="5"/>
      <c r="G14" s="4">
        <f>E14</f>
        <v>163138</v>
      </c>
      <c r="H14" s="5"/>
    </row>
    <row r="15" spans="1:8" ht="38.25" customHeight="1">
      <c r="A15" s="2" t="s">
        <v>33</v>
      </c>
      <c r="B15" s="4">
        <f>B14+B4</f>
        <v>209818</v>
      </c>
      <c r="C15" s="21"/>
      <c r="D15" s="2" t="s">
        <v>33</v>
      </c>
      <c r="E15" s="4">
        <f>E13+E14</f>
        <v>209818</v>
      </c>
      <c r="F15" s="9">
        <f>SUM(F4:F11)</f>
        <v>1</v>
      </c>
      <c r="G15" s="4">
        <f>G13+G14</f>
        <v>462712</v>
      </c>
      <c r="H15" s="9">
        <f>SUM(H4:H11)</f>
        <v>1</v>
      </c>
    </row>
    <row r="16" spans="1:8" ht="68.25" customHeight="1">
      <c r="A16" s="2" t="s">
        <v>34</v>
      </c>
      <c r="B16" s="22" t="s">
        <v>35</v>
      </c>
      <c r="C16" s="24"/>
      <c r="D16" s="24"/>
      <c r="E16" s="24"/>
      <c r="F16" s="24"/>
      <c r="G16" s="24"/>
      <c r="H16" s="24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4" customHeight="1">
      <c r="A1" s="15" t="str">
        <f>'[1]10結算'!A1:C1</f>
        <v>   嘉義縣東榮國民中學</v>
      </c>
      <c r="B1" s="15"/>
      <c r="C1" s="15"/>
      <c r="D1" s="16" t="s">
        <v>44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'[1]11分類帳'!P4</f>
        <v>163138</v>
      </c>
      <c r="C4" s="18" t="s">
        <v>42</v>
      </c>
      <c r="D4" s="2" t="s">
        <v>13</v>
      </c>
      <c r="E4" s="4">
        <f>'[1]11分類帳'!G23</f>
        <v>6048</v>
      </c>
      <c r="F4" s="5">
        <f>E4/(E13-E8)</f>
        <v>0.029652873112374977</v>
      </c>
      <c r="G4" s="4">
        <f>'[1]11分類帳'!G24</f>
        <v>26208</v>
      </c>
      <c r="H4" s="5">
        <f>G4/(G13-G8)</f>
        <v>0.055158711784786735</v>
      </c>
    </row>
    <row r="5" spans="1:8" ht="25.5" customHeight="1">
      <c r="A5" s="2" t="s">
        <v>14</v>
      </c>
      <c r="B5" s="4">
        <f>'[1]11分類帳'!F27</f>
        <v>522007</v>
      </c>
      <c r="C5" s="19"/>
      <c r="D5" s="2" t="s">
        <v>15</v>
      </c>
      <c r="E5" s="4">
        <f>'[1]11分類帳'!H23</f>
        <v>144100</v>
      </c>
      <c r="F5" s="5">
        <f>E5/(E13-E8)</f>
        <v>0.70651108060404</v>
      </c>
      <c r="G5" s="4">
        <f>'[1]11分類帳'!H24</f>
        <v>338315</v>
      </c>
      <c r="H5" s="5">
        <f>G5/(G13-G8)</f>
        <v>0.7120352402880847</v>
      </c>
    </row>
    <row r="6" spans="1:8" ht="29.25" customHeight="1">
      <c r="A6" s="6" t="s">
        <v>16</v>
      </c>
      <c r="B6" s="4">
        <f>'[1]11分類帳'!G28</f>
        <v>0</v>
      </c>
      <c r="C6" s="19"/>
      <c r="D6" s="2" t="s">
        <v>17</v>
      </c>
      <c r="E6" s="4">
        <f>'[1]11分類帳'!I23</f>
        <v>0</v>
      </c>
      <c r="F6" s="5">
        <f>E6/(E13-E8)</f>
        <v>0</v>
      </c>
      <c r="G6" s="4">
        <f>'[1]11分類帳'!I24</f>
        <v>6410</v>
      </c>
      <c r="H6" s="5">
        <f>G6/(G13-G8)</f>
        <v>0.013490817404627709</v>
      </c>
    </row>
    <row r="7" spans="1:8" ht="25.5" customHeight="1">
      <c r="A7" s="2" t="s">
        <v>18</v>
      </c>
      <c r="B7" s="4">
        <f>'[1]11分類帳'!H27</f>
        <v>0</v>
      </c>
      <c r="C7" s="19"/>
      <c r="D7" s="2" t="s">
        <v>19</v>
      </c>
      <c r="E7" s="4">
        <f>'[1]11分類帳'!J23</f>
        <v>480</v>
      </c>
      <c r="F7" s="5">
        <f>E7/(E13-E8)</f>
        <v>0.002353402627966268</v>
      </c>
      <c r="G7" s="4">
        <f>'[1]11分類帳'!J24</f>
        <v>3880</v>
      </c>
      <c r="H7" s="5">
        <f>G7/(G13-G8)</f>
        <v>0.008166048600617084</v>
      </c>
    </row>
    <row r="8" spans="1:8" ht="25.5" customHeight="1">
      <c r="A8" s="2" t="s">
        <v>20</v>
      </c>
      <c r="B8" s="4">
        <f>'[1]11分類帳'!I27</f>
        <v>0</v>
      </c>
      <c r="C8" s="19"/>
      <c r="D8" s="2" t="s">
        <v>21</v>
      </c>
      <c r="E8" s="4">
        <f>'[1]11分類帳'!K23</f>
        <v>29286</v>
      </c>
      <c r="F8" s="5"/>
      <c r="G8" s="4">
        <f>'[1]11分類帳'!K24</f>
        <v>91587</v>
      </c>
      <c r="H8" s="5"/>
    </row>
    <row r="9" spans="1:8" ht="33" customHeight="1">
      <c r="A9" s="7" t="s">
        <v>22</v>
      </c>
      <c r="B9" s="4">
        <f>'[1]11分類帳'!J27</f>
        <v>0</v>
      </c>
      <c r="C9" s="19"/>
      <c r="D9" s="2" t="s">
        <v>23</v>
      </c>
      <c r="E9" s="4">
        <f>'[1]11分類帳'!L23</f>
        <v>16646</v>
      </c>
      <c r="F9" s="5">
        <f>E9/(E13-E8)</f>
        <v>0.08161404196901353</v>
      </c>
      <c r="G9" s="4">
        <f>'[1]11分類帳'!L24</f>
        <v>20676</v>
      </c>
      <c r="H9" s="5">
        <f>G9/(G13-G8)</f>
        <v>0.04351577857380382</v>
      </c>
    </row>
    <row r="10" spans="1:8" ht="32.25" customHeight="1">
      <c r="A10" s="7" t="s">
        <v>24</v>
      </c>
      <c r="B10" s="4">
        <f>'[1]11分類帳'!K27</f>
        <v>0</v>
      </c>
      <c r="C10" s="19"/>
      <c r="D10" s="2" t="s">
        <v>25</v>
      </c>
      <c r="E10" s="4">
        <f>'[1]11分類帳'!M23</f>
        <v>28100</v>
      </c>
      <c r="F10" s="5">
        <f>E10/(E13-E8)</f>
        <v>0.1377721121788586</v>
      </c>
      <c r="G10" s="4">
        <f>'[1]11分類帳'!M24</f>
        <v>44150</v>
      </c>
      <c r="H10" s="5">
        <f>G10/(G13-G8)</f>
        <v>0.09292037260753717</v>
      </c>
    </row>
    <row r="11" spans="1:8" ht="32.25" customHeight="1">
      <c r="A11" s="8" t="s">
        <v>26</v>
      </c>
      <c r="B11" s="4">
        <f>'[1]11分類帳'!L27</f>
        <v>0</v>
      </c>
      <c r="C11" s="19"/>
      <c r="D11" s="2" t="s">
        <v>27</v>
      </c>
      <c r="E11" s="4">
        <f>'[1]11分類帳'!N23</f>
        <v>8586</v>
      </c>
      <c r="F11" s="5">
        <f>E11/(E13-E8)</f>
        <v>0.042096489507746616</v>
      </c>
      <c r="G11" s="4">
        <f>'[1]11分類帳'!N24</f>
        <v>35499</v>
      </c>
      <c r="H11" s="5">
        <f>G11/(G13-G8)</f>
        <v>0.07471303074054275</v>
      </c>
    </row>
    <row r="12" spans="1:8" ht="25.5" customHeight="1">
      <c r="A12" s="2" t="s">
        <v>28</v>
      </c>
      <c r="B12" s="4">
        <f>'[1]11分類帳'!M27</f>
        <v>0</v>
      </c>
      <c r="C12" s="20" t="s">
        <v>29</v>
      </c>
      <c r="D12" s="8"/>
      <c r="E12" s="4"/>
      <c r="F12" s="5"/>
      <c r="G12" s="4"/>
      <c r="H12" s="5"/>
    </row>
    <row r="13" spans="1:8" ht="33" customHeight="1">
      <c r="A13" s="2"/>
      <c r="B13" s="4">
        <f>'[1]11分類帳'!N27</f>
        <v>0</v>
      </c>
      <c r="C13" s="20"/>
      <c r="D13" s="2" t="s">
        <v>30</v>
      </c>
      <c r="E13" s="4">
        <f>SUM(E4:E12)</f>
        <v>233246</v>
      </c>
      <c r="F13" s="5">
        <f>(E13-E8)/(E13-E8)</f>
        <v>1</v>
      </c>
      <c r="G13" s="4">
        <f>SUM(G4:G12)</f>
        <v>566725</v>
      </c>
      <c r="H13" s="5">
        <f>(G13-G8)/(G13-G8)</f>
        <v>1</v>
      </c>
    </row>
    <row r="14" spans="1:8" ht="33" customHeight="1">
      <c r="A14" s="2" t="s">
        <v>31</v>
      </c>
      <c r="B14" s="4">
        <f>SUM(B5:B12)</f>
        <v>522007</v>
      </c>
      <c r="C14" s="20"/>
      <c r="D14" s="2" t="s">
        <v>32</v>
      </c>
      <c r="E14" s="4">
        <f>'[1]11分類帳'!P24</f>
        <v>451899</v>
      </c>
      <c r="F14" s="5"/>
      <c r="G14" s="4">
        <f>E14</f>
        <v>451899</v>
      </c>
      <c r="H14" s="5"/>
    </row>
    <row r="15" spans="1:8" ht="33" customHeight="1">
      <c r="A15" s="2" t="s">
        <v>33</v>
      </c>
      <c r="B15" s="4">
        <f>B14+B4</f>
        <v>685145</v>
      </c>
      <c r="C15" s="21"/>
      <c r="D15" s="2" t="s">
        <v>33</v>
      </c>
      <c r="E15" s="4">
        <f>E13+E14</f>
        <v>685145</v>
      </c>
      <c r="F15" s="9">
        <f>SUM(F4:F11)</f>
        <v>0.9999999999999999</v>
      </c>
      <c r="G15" s="4">
        <f>G13+G14</f>
        <v>1018624</v>
      </c>
      <c r="H15" s="9">
        <f>SUM(H4:H11)</f>
        <v>1</v>
      </c>
    </row>
    <row r="16" spans="1:8" ht="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'[1]11結算'!A1:C1</f>
        <v>   嘉義縣東榮國民中學</v>
      </c>
      <c r="B1" s="15"/>
      <c r="C1" s="15"/>
      <c r="D1" s="16" t="s">
        <v>45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'[1]12分類帳'!P4</f>
        <v>451899</v>
      </c>
      <c r="C4" s="18" t="s">
        <v>42</v>
      </c>
      <c r="D4" s="2" t="s">
        <v>13</v>
      </c>
      <c r="E4" s="4">
        <f>'[1]12分類帳'!G26</f>
        <v>0</v>
      </c>
      <c r="F4" s="5">
        <f>E4/(E13-E8)</f>
        <v>0</v>
      </c>
      <c r="G4" s="4">
        <f>'[1]12分類帳'!G27</f>
        <v>26208</v>
      </c>
      <c r="H4" s="5">
        <f>G4/(G13-G8)</f>
        <v>0.037694166379012774</v>
      </c>
    </row>
    <row r="5" spans="1:8" ht="25.5" customHeight="1">
      <c r="A5" s="2" t="s">
        <v>14</v>
      </c>
      <c r="B5" s="4">
        <f>'[1]12分類帳'!F30</f>
        <v>812</v>
      </c>
      <c r="C5" s="19"/>
      <c r="D5" s="2" t="s">
        <v>15</v>
      </c>
      <c r="E5" s="4">
        <f>'[1]12分類帳'!H26</f>
        <v>119038</v>
      </c>
      <c r="F5" s="5">
        <f>E5/(E13-E8)</f>
        <v>0.5407327997383508</v>
      </c>
      <c r="G5" s="4">
        <f>'[1]12分類帳'!H27</f>
        <v>457353</v>
      </c>
      <c r="H5" s="5">
        <f>G5/(G13-G8)</f>
        <v>0.6577968588194684</v>
      </c>
    </row>
    <row r="6" spans="1:8" ht="29.25" customHeight="1">
      <c r="A6" s="6" t="s">
        <v>16</v>
      </c>
      <c r="B6" s="4">
        <f>'[1]12分類帳'!G30</f>
        <v>0</v>
      </c>
      <c r="C6" s="19"/>
      <c r="D6" s="2" t="s">
        <v>17</v>
      </c>
      <c r="E6" s="4">
        <f>'[1]12分類帳'!I26</f>
        <v>6980</v>
      </c>
      <c r="F6" s="5">
        <f>E6/(E13-E8)</f>
        <v>0.03170680742429886</v>
      </c>
      <c r="G6" s="4">
        <f>'[1]12分類帳'!I27</f>
        <v>13390</v>
      </c>
      <c r="H6" s="5">
        <f>G6/(G13-G8)</f>
        <v>0.019258428259118627</v>
      </c>
    </row>
    <row r="7" spans="1:8" ht="25.5" customHeight="1">
      <c r="A7" s="2" t="s">
        <v>18</v>
      </c>
      <c r="B7" s="4">
        <f>'[1]12分類帳'!H30</f>
        <v>0</v>
      </c>
      <c r="C7" s="19"/>
      <c r="D7" s="2" t="s">
        <v>19</v>
      </c>
      <c r="E7" s="4">
        <f>'[1]12分類帳'!J26</f>
        <v>8175</v>
      </c>
      <c r="F7" s="5">
        <f>E7/(E13-E8)</f>
        <v>0.03713512187588011</v>
      </c>
      <c r="G7" s="4">
        <f>'[1]12分類帳'!J27</f>
        <v>12055</v>
      </c>
      <c r="H7" s="5">
        <f>G7/(G13-G8)</f>
        <v>0.01733833851110344</v>
      </c>
    </row>
    <row r="8" spans="1:8" ht="25.5" customHeight="1">
      <c r="A8" s="2" t="s">
        <v>20</v>
      </c>
      <c r="B8" s="4">
        <f>'[1]12分類帳'!I30</f>
        <v>0</v>
      </c>
      <c r="C8" s="19"/>
      <c r="D8" s="2" t="s">
        <v>21</v>
      </c>
      <c r="E8" s="4">
        <f>'[1]12分類帳'!K26</f>
        <v>54726</v>
      </c>
      <c r="F8" s="5"/>
      <c r="G8" s="4">
        <f>'[1]12分類帳'!K27</f>
        <v>146313</v>
      </c>
      <c r="H8" s="5"/>
    </row>
    <row r="9" spans="1:8" ht="36" customHeight="1">
      <c r="A9" s="7" t="s">
        <v>22</v>
      </c>
      <c r="B9" s="4">
        <f>'[1]12分類帳'!J30</f>
        <v>162400</v>
      </c>
      <c r="C9" s="19"/>
      <c r="D9" s="2" t="s">
        <v>23</v>
      </c>
      <c r="E9" s="4">
        <f>'[1]12分類帳'!L26</f>
        <v>30684</v>
      </c>
      <c r="F9" s="5">
        <f>E9/(E13-E8)</f>
        <v>0.1393827620354135</v>
      </c>
      <c r="G9" s="4">
        <f>'[1]12分類帳'!L27</f>
        <v>51360</v>
      </c>
      <c r="H9" s="5">
        <f>G9/(G13-G8)</f>
        <v>0.07386952019330342</v>
      </c>
    </row>
    <row r="10" spans="1:8" ht="32.25" customHeight="1">
      <c r="A10" s="7" t="s">
        <v>24</v>
      </c>
      <c r="B10" s="4">
        <f>'[1]12分類帳'!K30</f>
        <v>0</v>
      </c>
      <c r="C10" s="19"/>
      <c r="D10" s="2" t="s">
        <v>25</v>
      </c>
      <c r="E10" s="4">
        <f>'[1]12分類帳'!M26</f>
        <v>48780</v>
      </c>
      <c r="F10" s="5">
        <f>E10/(E13-E8)</f>
        <v>0.22158425016580208</v>
      </c>
      <c r="G10" s="4">
        <f>'[1]12分類帳'!M27</f>
        <v>92930</v>
      </c>
      <c r="H10" s="5">
        <f>G10/(G13-G8)</f>
        <v>0.13365838223449544</v>
      </c>
    </row>
    <row r="11" spans="1:8" ht="30" customHeight="1">
      <c r="A11" s="8" t="s">
        <v>26</v>
      </c>
      <c r="B11" s="4">
        <f>'[1]12分類帳'!L30</f>
        <v>48000</v>
      </c>
      <c r="C11" s="19"/>
      <c r="D11" s="2" t="s">
        <v>27</v>
      </c>
      <c r="E11" s="4">
        <f>'[1]12分類帳'!N26</f>
        <v>6485</v>
      </c>
      <c r="F11" s="5">
        <f>E11/(E13-E8)</f>
        <v>0.029458258760254746</v>
      </c>
      <c r="G11" s="4">
        <f>'[1]12分類帳'!N27</f>
        <v>41984</v>
      </c>
      <c r="H11" s="5">
        <f>G11/(G13-G8)</f>
        <v>0.06038430560349787</v>
      </c>
    </row>
    <row r="12" spans="1:8" ht="25.5" customHeight="1">
      <c r="A12" s="2" t="s">
        <v>28</v>
      </c>
      <c r="B12" s="4">
        <f>'[1]12分類帳'!M30</f>
        <v>153</v>
      </c>
      <c r="C12" s="20" t="s">
        <v>29</v>
      </c>
      <c r="D12" s="8"/>
      <c r="E12" s="4"/>
      <c r="F12" s="5"/>
      <c r="G12" s="4"/>
      <c r="H12" s="5"/>
    </row>
    <row r="13" spans="1:8" ht="33" customHeight="1">
      <c r="A13" s="2"/>
      <c r="B13" s="4">
        <f>'[1]12分類帳'!N30</f>
        <v>0</v>
      </c>
      <c r="C13" s="20"/>
      <c r="D13" s="2" t="s">
        <v>30</v>
      </c>
      <c r="E13" s="4">
        <f>SUM(E4:E12)</f>
        <v>274868</v>
      </c>
      <c r="F13" s="5">
        <f>(E13-E8)/(E13-E8)</f>
        <v>1</v>
      </c>
      <c r="G13" s="4">
        <f>SUM(G4:G12)</f>
        <v>841593</v>
      </c>
      <c r="H13" s="5">
        <f>(G13-G8)/(G13-G8)</f>
        <v>1</v>
      </c>
    </row>
    <row r="14" spans="1:8" ht="34.5" customHeight="1">
      <c r="A14" s="2" t="s">
        <v>31</v>
      </c>
      <c r="B14" s="4">
        <f>SUM(B5:B12)</f>
        <v>211365</v>
      </c>
      <c r="C14" s="20"/>
      <c r="D14" s="2" t="s">
        <v>32</v>
      </c>
      <c r="E14" s="4">
        <f>'[1]12分類帳'!P27</f>
        <v>388396</v>
      </c>
      <c r="F14" s="5"/>
      <c r="G14" s="4">
        <f>E14</f>
        <v>388396</v>
      </c>
      <c r="H14" s="5"/>
    </row>
    <row r="15" spans="1:8" ht="39.75" customHeight="1">
      <c r="A15" s="2" t="s">
        <v>33</v>
      </c>
      <c r="B15" s="4">
        <f>B14+B4</f>
        <v>663264</v>
      </c>
      <c r="C15" s="21"/>
      <c r="D15" s="2" t="s">
        <v>33</v>
      </c>
      <c r="E15" s="4">
        <f>E13+E14</f>
        <v>663264</v>
      </c>
      <c r="F15" s="9">
        <f>SUM(F4:F11)</f>
        <v>1</v>
      </c>
      <c r="G15" s="4">
        <f>G13+G14</f>
        <v>1229989</v>
      </c>
      <c r="H15" s="9">
        <f>SUM(H4:H11)</f>
        <v>0.9999999999999999</v>
      </c>
    </row>
    <row r="16" spans="1:8" ht="66.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'[1]12結算'!A1:C1</f>
        <v>   嘉義縣東榮國民中學</v>
      </c>
      <c r="B1" s="15"/>
      <c r="C1" s="15"/>
      <c r="D1" s="16" t="s">
        <v>46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'[1]01分類帳'!P4</f>
        <v>388396</v>
      </c>
      <c r="C4" s="18" t="s">
        <v>42</v>
      </c>
      <c r="D4" s="2" t="s">
        <v>13</v>
      </c>
      <c r="E4" s="4">
        <f>'[1]01分類帳'!G17</f>
        <v>5040</v>
      </c>
      <c r="F4" s="5">
        <f>E4/(E13-E8)</f>
        <v>0.05820869665646475</v>
      </c>
      <c r="G4" s="4">
        <f>'[1]01分類帳'!G18</f>
        <v>31248</v>
      </c>
      <c r="H4" s="5">
        <f>G4/(G13-G8)</f>
        <v>0.0399659787815032</v>
      </c>
    </row>
    <row r="5" spans="1:8" ht="25.5" customHeight="1">
      <c r="A5" s="2" t="s">
        <v>14</v>
      </c>
      <c r="B5" s="4">
        <f>'[1]01分類帳'!F21</f>
        <v>15670</v>
      </c>
      <c r="C5" s="19"/>
      <c r="D5" s="2" t="s">
        <v>15</v>
      </c>
      <c r="E5" s="4">
        <f>'[1]01分類帳'!H17</f>
        <v>46033</v>
      </c>
      <c r="F5" s="5">
        <f>E5/(E13-E8)</f>
        <v>0.5316509788069527</v>
      </c>
      <c r="G5" s="4">
        <f>'[1]01分類帳'!H18</f>
        <v>503386</v>
      </c>
      <c r="H5" s="5">
        <f>G5/(G13-G8)</f>
        <v>0.6438272591815722</v>
      </c>
    </row>
    <row r="6" spans="1:8" ht="29.25" customHeight="1">
      <c r="A6" s="6" t="s">
        <v>16</v>
      </c>
      <c r="B6" s="4"/>
      <c r="C6" s="19"/>
      <c r="D6" s="2" t="s">
        <v>17</v>
      </c>
      <c r="E6" s="4">
        <f>'[1]01分類帳'!I17</f>
        <v>1020</v>
      </c>
      <c r="F6" s="5">
        <f>E6/(E13-E8)</f>
        <v>0.011780331466189294</v>
      </c>
      <c r="G6" s="4">
        <f>'[1]01分類帳'!I18</f>
        <v>14410</v>
      </c>
      <c r="H6" s="5">
        <f>G6/(G13-G8)</f>
        <v>0.018430291674393917</v>
      </c>
    </row>
    <row r="7" spans="1:8" ht="25.5" customHeight="1">
      <c r="A7" s="2" t="s">
        <v>18</v>
      </c>
      <c r="B7" s="4">
        <f>'[1]01分類帳'!G21</f>
        <v>0</v>
      </c>
      <c r="C7" s="19"/>
      <c r="D7" s="2" t="s">
        <v>19</v>
      </c>
      <c r="E7" s="4">
        <f>'[1]01分類帳'!J17</f>
        <v>1280</v>
      </c>
      <c r="F7" s="5">
        <f>E7/(E13-E8)</f>
        <v>0.014783161055610094</v>
      </c>
      <c r="G7" s="4">
        <f>'[1]01分類帳'!J18</f>
        <v>13335</v>
      </c>
      <c r="H7" s="5">
        <f>G7/(G13-G8)</f>
        <v>0.017055374009579658</v>
      </c>
    </row>
    <row r="8" spans="1:8" ht="25.5" customHeight="1">
      <c r="A8" s="2" t="s">
        <v>20</v>
      </c>
      <c r="B8" s="4">
        <f>'[1]01分類帳'!H21</f>
        <v>0</v>
      </c>
      <c r="C8" s="19"/>
      <c r="D8" s="2" t="s">
        <v>21</v>
      </c>
      <c r="E8" s="4">
        <f>'[1]01分類帳'!K17</f>
        <v>39666</v>
      </c>
      <c r="F8" s="5"/>
      <c r="G8" s="4">
        <f>'[1]01分類帳'!K18</f>
        <v>185979</v>
      </c>
      <c r="H8" s="5"/>
    </row>
    <row r="9" spans="1:8" ht="33" customHeight="1">
      <c r="A9" s="7" t="s">
        <v>22</v>
      </c>
      <c r="B9" s="4">
        <f>'[1]01分類帳'!I21</f>
        <v>0</v>
      </c>
      <c r="C9" s="19"/>
      <c r="D9" s="2" t="s">
        <v>23</v>
      </c>
      <c r="E9" s="4">
        <f>'[1]01分類帳'!L17</f>
        <v>6720</v>
      </c>
      <c r="F9" s="5">
        <f>E9/(E13-E8)</f>
        <v>0.07761159554195299</v>
      </c>
      <c r="G9" s="4">
        <f>'[1]01分類帳'!L18</f>
        <v>58080</v>
      </c>
      <c r="H9" s="5">
        <f>G9/(G13-G8)</f>
        <v>0.07428392369526708</v>
      </c>
    </row>
    <row r="10" spans="1:8" ht="30.75" customHeight="1">
      <c r="A10" s="7" t="s">
        <v>24</v>
      </c>
      <c r="B10" s="4">
        <f>'[1]01分類帳'!J21</f>
        <v>0</v>
      </c>
      <c r="C10" s="19"/>
      <c r="D10" s="2" t="s">
        <v>25</v>
      </c>
      <c r="E10" s="4">
        <f>'[1]01分類帳'!M17</f>
        <v>21305</v>
      </c>
      <c r="F10" s="5">
        <f>E10/(E13-E8)</f>
        <v>0.2460587861638852</v>
      </c>
      <c r="G10" s="4">
        <f>'[1]01分類帳'!M18</f>
        <v>114235</v>
      </c>
      <c r="H10" s="5">
        <f>G10/(G13-G8)</f>
        <v>0.14610578552563422</v>
      </c>
    </row>
    <row r="11" spans="1:8" ht="30.75" customHeight="1">
      <c r="A11" s="8" t="s">
        <v>26</v>
      </c>
      <c r="B11" s="4">
        <f>'[1]01分類帳'!K21</f>
        <v>0</v>
      </c>
      <c r="C11" s="19"/>
      <c r="D11" s="2" t="s">
        <v>27</v>
      </c>
      <c r="E11" s="4">
        <f>'[1]01分類帳'!N17</f>
        <v>5187</v>
      </c>
      <c r="F11" s="5">
        <f>E11/(E13-E8)</f>
        <v>0.05990645030894497</v>
      </c>
      <c r="G11" s="4">
        <f>'[1]01分類帳'!N18</f>
        <v>47171</v>
      </c>
      <c r="H11" s="5">
        <f>G11/(G13-G8)</f>
        <v>0.06033138713204965</v>
      </c>
    </row>
    <row r="12" spans="1:8" ht="25.5" customHeight="1">
      <c r="A12" s="2" t="s">
        <v>28</v>
      </c>
      <c r="B12" s="4">
        <f>'[1]01分類帳'!M21</f>
        <v>1125</v>
      </c>
      <c r="C12" s="20" t="s">
        <v>29</v>
      </c>
      <c r="D12" s="8"/>
      <c r="E12" s="4"/>
      <c r="F12" s="5"/>
      <c r="G12" s="4"/>
      <c r="H12" s="5"/>
    </row>
    <row r="13" spans="1:8" ht="30.75" customHeight="1">
      <c r="A13" s="2"/>
      <c r="B13" s="4"/>
      <c r="C13" s="20"/>
      <c r="D13" s="2" t="s">
        <v>30</v>
      </c>
      <c r="E13" s="4">
        <f>SUM(E4:E12)</f>
        <v>126251</v>
      </c>
      <c r="F13" s="5">
        <f>(E13-E8)/(E13-E8)</f>
        <v>1</v>
      </c>
      <c r="G13" s="4">
        <f>SUM(G4:G12)</f>
        <v>967844</v>
      </c>
      <c r="H13" s="5">
        <f>(G13-G8)/(G13-G8)</f>
        <v>1</v>
      </c>
    </row>
    <row r="14" spans="1:8" ht="35.25" customHeight="1">
      <c r="A14" s="2" t="s">
        <v>31</v>
      </c>
      <c r="B14" s="4">
        <f>SUM(B5:B12)</f>
        <v>16795</v>
      </c>
      <c r="C14" s="20"/>
      <c r="D14" s="2" t="s">
        <v>32</v>
      </c>
      <c r="E14" s="4">
        <f>'[1]01分類帳'!P18</f>
        <v>278940</v>
      </c>
      <c r="F14" s="5"/>
      <c r="G14" s="4">
        <f>E14</f>
        <v>278940</v>
      </c>
      <c r="H14" s="5"/>
    </row>
    <row r="15" spans="1:8" ht="38.25" customHeight="1">
      <c r="A15" s="2" t="s">
        <v>33</v>
      </c>
      <c r="B15" s="4">
        <f>B14+B4</f>
        <v>405191</v>
      </c>
      <c r="C15" s="21"/>
      <c r="D15" s="2" t="s">
        <v>33</v>
      </c>
      <c r="E15" s="4">
        <f>E13+E14</f>
        <v>405191</v>
      </c>
      <c r="F15" s="9">
        <f>SUM(F4:F11)</f>
        <v>0.9999999999999999</v>
      </c>
      <c r="G15" s="4">
        <f>G13+G14</f>
        <v>1246784</v>
      </c>
      <c r="H15" s="9">
        <f>SUM(H4:H11)</f>
        <v>1</v>
      </c>
    </row>
    <row r="16" spans="1:8" ht="7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IV16384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5.5">
      <c r="A1" s="15" t="str">
        <f>'[1]01結算'!A1:C1</f>
        <v>   嘉義縣東榮國民中學</v>
      </c>
      <c r="B1" s="15"/>
      <c r="C1" s="15"/>
      <c r="D1" s="16" t="s">
        <v>47</v>
      </c>
      <c r="E1" s="16"/>
      <c r="F1" s="16"/>
      <c r="G1" s="16"/>
      <c r="H1" s="16"/>
    </row>
    <row r="2" spans="1:8" ht="25.5" customHeight="1">
      <c r="A2" s="17" t="s">
        <v>2</v>
      </c>
      <c r="B2" s="17"/>
      <c r="C2" s="17"/>
      <c r="D2" s="17" t="s">
        <v>3</v>
      </c>
      <c r="E2" s="17"/>
      <c r="F2" s="17"/>
      <c r="G2" s="17" t="s">
        <v>4</v>
      </c>
      <c r="H2" s="17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'[1]02分類帳'!P4</f>
        <v>278940</v>
      </c>
      <c r="C4" s="18" t="s">
        <v>48</v>
      </c>
      <c r="D4" s="2" t="s">
        <v>13</v>
      </c>
      <c r="E4" s="4">
        <f>'[1]02分類帳'!G18</f>
        <v>0</v>
      </c>
      <c r="F4" s="5">
        <f>E4/(E13-E8)</f>
        <v>0</v>
      </c>
      <c r="G4" s="4">
        <f>'[1]02分類帳'!G19</f>
        <v>31248</v>
      </c>
      <c r="H4" s="5">
        <f>G4/(G13-G8)</f>
        <v>0.03748326639892905</v>
      </c>
    </row>
    <row r="5" spans="1:8" ht="25.5" customHeight="1">
      <c r="A5" s="2" t="s">
        <v>14</v>
      </c>
      <c r="B5" s="4">
        <f>'[1]02分類帳'!F22</f>
        <v>0</v>
      </c>
      <c r="C5" s="19"/>
      <c r="D5" s="2" t="s">
        <v>15</v>
      </c>
      <c r="E5" s="4">
        <f>'[1]02分類帳'!H18</f>
        <v>50127</v>
      </c>
      <c r="F5" s="5">
        <f>E5/(E13-E8)</f>
        <v>0.9679456234190048</v>
      </c>
      <c r="G5" s="4">
        <f>'[1]02分類帳'!H19</f>
        <v>553513</v>
      </c>
      <c r="H5" s="5">
        <f>G5/(G13-G8)</f>
        <v>0.6639617010455202</v>
      </c>
    </row>
    <row r="6" spans="1:8" ht="29.25" customHeight="1">
      <c r="A6" s="6" t="s">
        <v>16</v>
      </c>
      <c r="B6" s="4"/>
      <c r="C6" s="19"/>
      <c r="D6" s="2" t="s">
        <v>17</v>
      </c>
      <c r="E6" s="4">
        <f>'[1]02分類帳'!I18</f>
        <v>0</v>
      </c>
      <c r="F6" s="5">
        <f>E6/(E13-E8)</f>
        <v>0</v>
      </c>
      <c r="G6" s="4">
        <f>'[1]02分類帳'!I19</f>
        <v>14410</v>
      </c>
      <c r="H6" s="5">
        <f>G6/(G13-G8)</f>
        <v>0.017285390066838442</v>
      </c>
    </row>
    <row r="7" spans="1:8" ht="25.5" customHeight="1">
      <c r="A7" s="2" t="s">
        <v>18</v>
      </c>
      <c r="B7" s="4">
        <f>'[1]02分類帳'!G22</f>
        <v>0</v>
      </c>
      <c r="C7" s="19"/>
      <c r="D7" s="2" t="s">
        <v>19</v>
      </c>
      <c r="E7" s="4">
        <f>'[1]02分類帳'!J18</f>
        <v>1660</v>
      </c>
      <c r="F7" s="5">
        <f>E7/(E13-E8)</f>
        <v>0.032054376580995234</v>
      </c>
      <c r="G7" s="4">
        <f>'[1]02分類帳'!J19</f>
        <v>14995</v>
      </c>
      <c r="H7" s="5">
        <f>G7/(G13-G8)</f>
        <v>0.017987121724652493</v>
      </c>
    </row>
    <row r="8" spans="1:8" ht="25.5" customHeight="1">
      <c r="A8" s="2" t="s">
        <v>20</v>
      </c>
      <c r="B8" s="4">
        <f>'[1]02分類帳'!H22</f>
        <v>0</v>
      </c>
      <c r="C8" s="19"/>
      <c r="D8" s="2" t="s">
        <v>21</v>
      </c>
      <c r="E8" s="4">
        <f>'[1]02分類帳'!K18</f>
        <v>6846</v>
      </c>
      <c r="F8" s="5"/>
      <c r="G8" s="4">
        <f>'[1]02分類帳'!K18</f>
        <v>6846</v>
      </c>
      <c r="H8" s="5"/>
    </row>
    <row r="9" spans="1:8" ht="30" customHeight="1">
      <c r="A9" s="7" t="s">
        <v>22</v>
      </c>
      <c r="B9" s="4">
        <f>'[1]02分類帳'!I22</f>
        <v>0</v>
      </c>
      <c r="C9" s="19"/>
      <c r="D9" s="2" t="s">
        <v>23</v>
      </c>
      <c r="E9" s="4">
        <f>'[1]02分類帳'!L18</f>
        <v>0</v>
      </c>
      <c r="F9" s="5">
        <f>E9/(E13-E8)</f>
        <v>0</v>
      </c>
      <c r="G9" s="4">
        <f>'[1]02分類帳'!L19</f>
        <v>58080</v>
      </c>
      <c r="H9" s="5">
        <f>G9/(G13-G8)</f>
        <v>0.06966935843733356</v>
      </c>
    </row>
    <row r="10" spans="1:8" ht="30.75" customHeight="1">
      <c r="A10" s="7" t="s">
        <v>24</v>
      </c>
      <c r="B10" s="4">
        <f>'[1]02分類帳'!J22</f>
        <v>0</v>
      </c>
      <c r="C10" s="19"/>
      <c r="D10" s="2" t="s">
        <v>25</v>
      </c>
      <c r="E10" s="4">
        <f>'[1]02分類帳'!M18</f>
        <v>0</v>
      </c>
      <c r="F10" s="5">
        <f>E10/(E13-E8)</f>
        <v>0</v>
      </c>
      <c r="G10" s="4">
        <f>'[1]02分類帳'!M19</f>
        <v>114235</v>
      </c>
      <c r="H10" s="5">
        <f>G10/(G13-G8)</f>
        <v>0.1370295998810055</v>
      </c>
    </row>
    <row r="11" spans="1:8" ht="30" customHeight="1">
      <c r="A11" s="8" t="s">
        <v>26</v>
      </c>
      <c r="B11" s="4">
        <f>'[1]02分類帳'!K22</f>
        <v>0</v>
      </c>
      <c r="C11" s="19"/>
      <c r="D11" s="2" t="s">
        <v>27</v>
      </c>
      <c r="E11" s="4">
        <f>'[1]02分類帳'!N18</f>
        <v>0</v>
      </c>
      <c r="F11" s="5">
        <f>E11/(E13-E8)</f>
        <v>0</v>
      </c>
      <c r="G11" s="4">
        <f>'[1]02分類帳'!N19</f>
        <v>47171</v>
      </c>
      <c r="H11" s="5">
        <f>G11/(G13-G8)</f>
        <v>0.056583562445720756</v>
      </c>
    </row>
    <row r="12" spans="1:8" ht="27.75" customHeight="1">
      <c r="A12" s="2" t="s">
        <v>28</v>
      </c>
      <c r="B12" s="4">
        <f>'[1]02分類帳'!M22</f>
        <v>790</v>
      </c>
      <c r="C12" s="20" t="s">
        <v>29</v>
      </c>
      <c r="D12" s="8"/>
      <c r="E12" s="4"/>
      <c r="F12" s="5"/>
      <c r="G12" s="4"/>
      <c r="H12" s="5"/>
    </row>
    <row r="13" spans="1:8" ht="33" customHeight="1">
      <c r="A13" s="2"/>
      <c r="B13" s="4">
        <f>'[1]02分類帳'!N22</f>
        <v>0</v>
      </c>
      <c r="C13" s="20"/>
      <c r="D13" s="2" t="s">
        <v>30</v>
      </c>
      <c r="E13" s="4">
        <f>SUM(E4:E12)</f>
        <v>58633</v>
      </c>
      <c r="F13" s="5">
        <f>(E13-E8)/(E13-E8)</f>
        <v>1</v>
      </c>
      <c r="G13" s="4">
        <f>SUM(G4:G12)</f>
        <v>840498</v>
      </c>
      <c r="H13" s="5">
        <f>(G13-G8)/(G13-G8)</f>
        <v>1</v>
      </c>
    </row>
    <row r="14" spans="1:8" ht="30.75" customHeight="1">
      <c r="A14" s="2" t="s">
        <v>31</v>
      </c>
      <c r="B14" s="4">
        <f>SUM(B5:B13)</f>
        <v>790</v>
      </c>
      <c r="C14" s="20"/>
      <c r="D14" s="2" t="s">
        <v>32</v>
      </c>
      <c r="E14" s="4">
        <f>'[1]02分類帳'!P19</f>
        <v>221097</v>
      </c>
      <c r="F14" s="5"/>
      <c r="G14" s="4">
        <f>E14</f>
        <v>221097</v>
      </c>
      <c r="H14" s="5"/>
    </row>
    <row r="15" spans="1:8" ht="34.5" customHeight="1">
      <c r="A15" s="2" t="s">
        <v>33</v>
      </c>
      <c r="B15" s="4">
        <f>B14+B4</f>
        <v>279730</v>
      </c>
      <c r="C15" s="21"/>
      <c r="D15" s="2" t="s">
        <v>33</v>
      </c>
      <c r="E15" s="4">
        <f>E13+E14</f>
        <v>279730</v>
      </c>
      <c r="F15" s="9">
        <f>SUM(F4:F11)</f>
        <v>1</v>
      </c>
      <c r="G15" s="4">
        <f>G13+G14</f>
        <v>1061595</v>
      </c>
      <c r="H15" s="9">
        <f>SUM(H4:H11)</f>
        <v>1</v>
      </c>
    </row>
    <row r="16" spans="1:8" ht="68.25" customHeight="1">
      <c r="A16" s="2" t="s">
        <v>34</v>
      </c>
      <c r="B16" s="22" t="s">
        <v>35</v>
      </c>
      <c r="C16" s="22"/>
      <c r="D16" s="22"/>
      <c r="E16" s="22"/>
      <c r="F16" s="22"/>
      <c r="G16" s="22"/>
      <c r="H16" s="22"/>
    </row>
    <row r="17" spans="1:8" ht="27" customHeight="1">
      <c r="A17" s="23" t="s">
        <v>36</v>
      </c>
      <c r="B17" s="23"/>
      <c r="C17" s="23"/>
      <c r="D17" s="23"/>
      <c r="E17" s="23"/>
      <c r="F17" s="23"/>
      <c r="G17" s="23"/>
      <c r="H17" s="23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16" sqref="B16:H16"/>
    </sheetView>
  </sheetViews>
  <sheetFormatPr defaultColWidth="8.875" defaultRowHeight="16.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25390625" style="11" customWidth="1"/>
    <col min="8" max="8" width="11.75390625" style="1" customWidth="1"/>
    <col min="9" max="16384" width="8.875" style="1" customWidth="1"/>
  </cols>
  <sheetData>
    <row r="1" spans="1:8" ht="26.25" thickBot="1">
      <c r="A1" s="25" t="str">
        <f>'[1]02結算'!A1:C1</f>
        <v>   嘉義縣東榮國民中學</v>
      </c>
      <c r="B1" s="25"/>
      <c r="C1" s="25"/>
      <c r="D1" s="26" t="s">
        <v>49</v>
      </c>
      <c r="E1" s="26"/>
      <c r="F1" s="26"/>
      <c r="G1" s="26"/>
      <c r="H1" s="26"/>
    </row>
    <row r="2" spans="1:8" ht="25.5" customHeight="1">
      <c r="A2" s="27" t="s">
        <v>2</v>
      </c>
      <c r="B2" s="28"/>
      <c r="C2" s="29"/>
      <c r="D2" s="30" t="s">
        <v>3</v>
      </c>
      <c r="E2" s="28"/>
      <c r="F2" s="29"/>
      <c r="G2" s="30" t="s">
        <v>4</v>
      </c>
      <c r="H2" s="31"/>
    </row>
    <row r="3" spans="1:8" ht="25.5" customHeight="1">
      <c r="A3" s="1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13" t="s">
        <v>10</v>
      </c>
    </row>
    <row r="4" spans="1:8" ht="25.5" customHeight="1">
      <c r="A4" s="2" t="s">
        <v>11</v>
      </c>
      <c r="B4" s="4">
        <f>'[1]03分類帳'!P4</f>
        <v>221097</v>
      </c>
      <c r="C4" s="18" t="s">
        <v>48</v>
      </c>
      <c r="D4" s="2" t="s">
        <v>13</v>
      </c>
      <c r="E4" s="4">
        <f>'[1]03分類帳'!G20</f>
        <v>14984</v>
      </c>
      <c r="F4" s="5">
        <f>E4/(E13-E8)</f>
        <v>0.13882557859432615</v>
      </c>
      <c r="G4" s="4">
        <f>'[1]03分類帳'!G21</f>
        <v>46232</v>
      </c>
      <c r="H4" s="5">
        <f>G4/(G13-G8)</f>
        <v>0.04910013530362601</v>
      </c>
    </row>
    <row r="5" spans="1:8" ht="25.5" customHeight="1">
      <c r="A5" s="2" t="s">
        <v>50</v>
      </c>
      <c r="B5" s="4">
        <f>'[1]03分類帳'!F24</f>
        <v>453694</v>
      </c>
      <c r="C5" s="19"/>
      <c r="D5" s="2" t="s">
        <v>51</v>
      </c>
      <c r="E5" s="4">
        <f>'[1]03分類帳'!H20</f>
        <v>76590</v>
      </c>
      <c r="F5" s="5">
        <f>E5/(E13-E8)</f>
        <v>0.7096003113013508</v>
      </c>
      <c r="G5" s="4">
        <f>'[1]03分類帳'!H21</f>
        <v>630103</v>
      </c>
      <c r="H5" s="5">
        <f>G5/(G13-G8)</f>
        <v>0.6691932547850117</v>
      </c>
    </row>
    <row r="6" spans="1:8" ht="29.25" customHeight="1">
      <c r="A6" s="6" t="s">
        <v>52</v>
      </c>
      <c r="B6" s="4">
        <f>'[1]03分類帳'!G24</f>
        <v>0</v>
      </c>
      <c r="C6" s="19"/>
      <c r="D6" s="2" t="s">
        <v>53</v>
      </c>
      <c r="E6" s="4">
        <f>'[1]03分類帳'!I20</f>
        <v>750</v>
      </c>
      <c r="F6" s="5">
        <f>E6/(E13-E8)</f>
        <v>0.006948690866640725</v>
      </c>
      <c r="G6" s="4">
        <f>'[1]03分類帳'!I21</f>
        <v>15160</v>
      </c>
      <c r="H6" s="5">
        <f>G6/(G13-G8)</f>
        <v>0.01610049427242971</v>
      </c>
    </row>
    <row r="7" spans="1:8" ht="25.5" customHeight="1">
      <c r="A7" s="2" t="s">
        <v>54</v>
      </c>
      <c r="B7" s="4">
        <f>'[1]03分類帳'!H24</f>
        <v>0</v>
      </c>
      <c r="C7" s="19"/>
      <c r="D7" s="2" t="s">
        <v>55</v>
      </c>
      <c r="E7" s="4">
        <f>'[1]03分類帳'!J20</f>
        <v>9440</v>
      </c>
      <c r="F7" s="5">
        <f>E7/(E13-E8)</f>
        <v>0.08746085570811793</v>
      </c>
      <c r="G7" s="4">
        <f>'[1]03分類帳'!J21</f>
        <v>24435</v>
      </c>
      <c r="H7" s="5">
        <f>G7/(G13-G8)</f>
        <v>0.02595089561654485</v>
      </c>
    </row>
    <row r="8" spans="1:8" ht="25.5" customHeight="1">
      <c r="A8" s="2" t="s">
        <v>56</v>
      </c>
      <c r="B8" s="4">
        <f>'[1]03分類帳'!I24</f>
        <v>0</v>
      </c>
      <c r="C8" s="19"/>
      <c r="D8" s="2" t="s">
        <v>57</v>
      </c>
      <c r="E8" s="4">
        <f>'[1]03分類帳'!K20</f>
        <v>13416</v>
      </c>
      <c r="F8" s="5"/>
      <c r="G8" s="4">
        <f>'[1]03分類帳'!K21</f>
        <v>206241</v>
      </c>
      <c r="H8" s="5"/>
    </row>
    <row r="9" spans="1:8" ht="32.25" customHeight="1">
      <c r="A9" s="7" t="s">
        <v>58</v>
      </c>
      <c r="B9" s="4">
        <f>'[1]03分類帳'!J24</f>
        <v>0</v>
      </c>
      <c r="C9" s="19"/>
      <c r="D9" s="2" t="s">
        <v>59</v>
      </c>
      <c r="E9" s="4">
        <f>'[1]03分類帳'!L20</f>
        <v>5040</v>
      </c>
      <c r="F9" s="5">
        <f>E9/(E13-E8)</f>
        <v>0.04669520262382567</v>
      </c>
      <c r="G9" s="4">
        <f>'[1]03分類帳'!L21</f>
        <v>63120</v>
      </c>
      <c r="H9" s="5">
        <f>G9/(G13-G8)</f>
        <v>0.06703583103402132</v>
      </c>
    </row>
    <row r="10" spans="1:8" ht="30" customHeight="1">
      <c r="A10" s="7" t="s">
        <v>60</v>
      </c>
      <c r="B10" s="4">
        <f>'[1]03分類帳'!K24</f>
        <v>0</v>
      </c>
      <c r="C10" s="19"/>
      <c r="D10" s="2" t="s">
        <v>61</v>
      </c>
      <c r="E10" s="4">
        <f>'[1]03分類帳'!M20</f>
        <v>0</v>
      </c>
      <c r="F10" s="5">
        <f>E10/(E13-E8)</f>
        <v>0</v>
      </c>
      <c r="G10" s="4">
        <f>'[1]03分類帳'!M21</f>
        <v>114235</v>
      </c>
      <c r="H10" s="5">
        <f>G10/(G13-G8)</f>
        <v>0.12132189730943323</v>
      </c>
    </row>
    <row r="11" spans="1:8" ht="30.75" customHeight="1">
      <c r="A11" s="8" t="s">
        <v>62</v>
      </c>
      <c r="B11" s="4">
        <f>'[1]03分類帳'!L24</f>
        <v>0</v>
      </c>
      <c r="C11" s="19"/>
      <c r="D11" s="2" t="s">
        <v>63</v>
      </c>
      <c r="E11" s="4">
        <f>'[1]03分類帳'!N20</f>
        <v>1130</v>
      </c>
      <c r="F11" s="5">
        <f>E11/(E13-E8)</f>
        <v>0.010469360905738693</v>
      </c>
      <c r="G11" s="4">
        <f>'[1]03分類帳'!N21</f>
        <v>48301</v>
      </c>
      <c r="H11" s="5">
        <f>G11/(G13-G8)</f>
        <v>0.0512974916789332</v>
      </c>
    </row>
    <row r="12" spans="1:8" ht="25.5" customHeight="1">
      <c r="A12" s="2" t="s">
        <v>64</v>
      </c>
      <c r="B12" s="4">
        <f>'[1]03分類帳'!M24</f>
        <v>0</v>
      </c>
      <c r="C12" s="20" t="s">
        <v>65</v>
      </c>
      <c r="D12" s="8"/>
      <c r="E12" s="4"/>
      <c r="F12" s="5"/>
      <c r="G12" s="4"/>
      <c r="H12" s="5"/>
    </row>
    <row r="13" spans="1:8" ht="33" customHeight="1">
      <c r="A13" s="12"/>
      <c r="B13" s="4">
        <f>'[1]03分類帳'!N24</f>
        <v>0</v>
      </c>
      <c r="C13" s="20"/>
      <c r="D13" s="2" t="s">
        <v>66</v>
      </c>
      <c r="E13" s="4">
        <f>SUM(E4:E12)</f>
        <v>121350</v>
      </c>
      <c r="F13" s="5">
        <f>(E13-E8)/(E13-E8)</f>
        <v>1</v>
      </c>
      <c r="G13" s="4">
        <f>SUM(G4:G12)</f>
        <v>1147827</v>
      </c>
      <c r="H13" s="5">
        <f>(G13-G8)/(G13-G8)</f>
        <v>1</v>
      </c>
    </row>
    <row r="14" spans="1:8" ht="32.25" customHeight="1">
      <c r="A14" s="12" t="s">
        <v>31</v>
      </c>
      <c r="B14" s="4">
        <f>SUM(B5:B13)</f>
        <v>453694</v>
      </c>
      <c r="C14" s="20"/>
      <c r="D14" s="2" t="s">
        <v>67</v>
      </c>
      <c r="E14" s="4">
        <f>'[1]03分類帳'!P21</f>
        <v>553441</v>
      </c>
      <c r="F14" s="5"/>
      <c r="G14" s="4">
        <f>E14</f>
        <v>553441</v>
      </c>
      <c r="H14" s="5"/>
    </row>
    <row r="15" spans="1:8" ht="33" customHeight="1">
      <c r="A15" s="12" t="s">
        <v>68</v>
      </c>
      <c r="B15" s="4">
        <f>B14+B4</f>
        <v>674791</v>
      </c>
      <c r="C15" s="21"/>
      <c r="D15" s="2" t="s">
        <v>68</v>
      </c>
      <c r="E15" s="4">
        <f>E13+E14</f>
        <v>674791</v>
      </c>
      <c r="F15" s="9">
        <f>SUM(F4:F11)</f>
        <v>0.9999999999999999</v>
      </c>
      <c r="G15" s="4">
        <f>G13+G14</f>
        <v>1701268</v>
      </c>
      <c r="H15" s="9">
        <f>SUM(H4:H11)</f>
        <v>0.9999999999999999</v>
      </c>
    </row>
    <row r="16" spans="1:8" ht="66.75" customHeight="1" thickBot="1">
      <c r="A16" s="14" t="s">
        <v>34</v>
      </c>
      <c r="B16" s="32" t="s">
        <v>35</v>
      </c>
      <c r="C16" s="33"/>
      <c r="D16" s="33"/>
      <c r="E16" s="33"/>
      <c r="F16" s="33"/>
      <c r="G16" s="33"/>
      <c r="H16" s="34"/>
    </row>
    <row r="17" spans="1:8" ht="27" customHeight="1">
      <c r="A17" s="35" t="s">
        <v>69</v>
      </c>
      <c r="B17" s="35"/>
      <c r="C17" s="35"/>
      <c r="D17" s="35"/>
      <c r="E17" s="35"/>
      <c r="F17" s="35"/>
      <c r="G17" s="35"/>
      <c r="H17" s="35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drjh</dc:creator>
  <cp:keywords/>
  <dc:description/>
  <cp:lastModifiedBy>Customer</cp:lastModifiedBy>
  <dcterms:created xsi:type="dcterms:W3CDTF">1997-01-14T01:50:29Z</dcterms:created>
  <dcterms:modified xsi:type="dcterms:W3CDTF">2013-06-13T05:15:21Z</dcterms:modified>
  <cp:category/>
  <cp:version/>
  <cp:contentType/>
  <cp:contentStatus/>
</cp:coreProperties>
</file>