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0"/>
  </bookViews>
  <sheets>
    <sheet name="收支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<sst xmlns="http://schemas.openxmlformats.org/spreadsheetml/2006/main" count="37" uniqueCount="34">
  <si>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</si>
  <si>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103年03月份學校午餐費收支結算表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</si>
  <si>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</si>
  <si>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</si>
  <si>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</si>
  <si>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</si>
  <si>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</si>
  <si>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</si>
  <si>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</si>
  <si>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</si>
  <si>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</si>
  <si>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一、本學期每人收午餐費3,216 元
二、收午餐費      
      教職員@3,216*26=83,616
      學生  @3,216*89=286,224
      合  計 115 人 共  369,840    元
三、免收減收午餐費
       （1）全免及減收學生午餐費
             計 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</si>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</sst>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80" fontId="6" fillId="0" borderId="1" xfId="15" applyNumberFormat="1" applyFont="1" applyBorder="1" applyAlignment="1">
      <alignment horizontal="center" vertical="center"/>
    </xf>
    <xf numFmtId="180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180" fontId="6" fillId="0" borderId="0" xfId="15" applyNumberFormat="1" applyFont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嘉義縣立東榮國民中學</v>
          </cell>
        </row>
      </sheetData>
      <sheetData sheetId="18">
        <row r="4">
          <cell r="P4">
            <v>95637</v>
          </cell>
        </row>
        <row r="17">
          <cell r="G17">
            <v>0</v>
          </cell>
          <cell r="H17">
            <v>97869</v>
          </cell>
          <cell r="I17">
            <v>1460</v>
          </cell>
          <cell r="J17">
            <v>6180</v>
          </cell>
          <cell r="K17">
            <v>19795</v>
          </cell>
          <cell r="L17">
            <v>5220</v>
          </cell>
          <cell r="M17">
            <v>0</v>
          </cell>
          <cell r="N17">
            <v>3624</v>
          </cell>
        </row>
        <row r="18">
          <cell r="G18">
            <v>43484</v>
          </cell>
          <cell r="H18">
            <v>661595</v>
          </cell>
          <cell r="I18">
            <v>8690</v>
          </cell>
          <cell r="J18">
            <v>17830</v>
          </cell>
          <cell r="K18">
            <v>201614</v>
          </cell>
          <cell r="L18">
            <v>55366</v>
          </cell>
          <cell r="M18">
            <v>30500</v>
          </cell>
          <cell r="N18">
            <v>29679</v>
          </cell>
          <cell r="P18">
            <v>331329</v>
          </cell>
        </row>
        <row r="21">
          <cell r="F21">
            <v>369840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0" sqref="D10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6.25" thickBot="1">
      <c r="A1" s="15" t="str">
        <f>'[1]02結算'!A1:C1</f>
        <v>   嘉義縣立東榮國民中學</v>
      </c>
      <c r="B1" s="15"/>
      <c r="C1" s="15"/>
      <c r="D1" s="16" t="s">
        <v>1</v>
      </c>
      <c r="E1" s="16"/>
      <c r="F1" s="16"/>
      <c r="G1" s="16"/>
      <c r="H1" s="16"/>
    </row>
    <row r="2" spans="1:8" ht="25.5" customHeight="1">
      <c r="A2" s="17" t="s">
        <v>2</v>
      </c>
      <c r="B2" s="18"/>
      <c r="C2" s="19"/>
      <c r="D2" s="20" t="s">
        <v>3</v>
      </c>
      <c r="E2" s="18"/>
      <c r="F2" s="19"/>
      <c r="G2" s="20" t="s">
        <v>0</v>
      </c>
      <c r="H2" s="21"/>
    </row>
    <row r="3" spans="1:8" ht="25.5" customHeight="1">
      <c r="A3" s="2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3" t="s">
        <v>9</v>
      </c>
    </row>
    <row r="4" spans="1:8" ht="25.5" customHeight="1">
      <c r="A4" s="2" t="s">
        <v>10</v>
      </c>
      <c r="B4" s="4">
        <f>'[1]03分類帳'!P4</f>
        <v>95637</v>
      </c>
      <c r="C4" s="11" t="s">
        <v>11</v>
      </c>
      <c r="D4" s="2" t="s">
        <v>12</v>
      </c>
      <c r="E4" s="4">
        <f>'[1]03分類帳'!G17</f>
        <v>0</v>
      </c>
      <c r="F4" s="5">
        <f>E4/(E13-E8)</f>
        <v>0</v>
      </c>
      <c r="G4" s="4">
        <f>'[1]03分類帳'!G18</f>
        <v>43484</v>
      </c>
      <c r="H4" s="5">
        <f>G4/(G13-G8)</f>
        <v>0.05133011624942158</v>
      </c>
    </row>
    <row r="5" spans="1:8" ht="25.5" customHeight="1">
      <c r="A5" s="2" t="s">
        <v>13</v>
      </c>
      <c r="B5" s="4">
        <f>'[1]03分類帳'!F21</f>
        <v>369840</v>
      </c>
      <c r="C5" s="12"/>
      <c r="D5" s="2" t="s">
        <v>14</v>
      </c>
      <c r="E5" s="4">
        <f>'[1]03分類帳'!H17</f>
        <v>97869</v>
      </c>
      <c r="F5" s="5">
        <f>E5/(E13-E8)</f>
        <v>0.8558498683899854</v>
      </c>
      <c r="G5" s="4">
        <f>'[1]03分類帳'!H18</f>
        <v>661595</v>
      </c>
      <c r="H5" s="5">
        <f>G5/(G13-G8)</f>
        <v>0.7809711217927531</v>
      </c>
    </row>
    <row r="6" spans="1:8" ht="29.25" customHeight="1">
      <c r="A6" s="6" t="s">
        <v>15</v>
      </c>
      <c r="B6" s="4">
        <f>'[1]03分類帳'!G21</f>
        <v>0</v>
      </c>
      <c r="C6" s="12"/>
      <c r="D6" s="2" t="s">
        <v>16</v>
      </c>
      <c r="E6" s="4">
        <f>'[1]03分類帳'!I17</f>
        <v>1460</v>
      </c>
      <c r="F6" s="5">
        <f>E6/(E13-E8)</f>
        <v>0.012767483144298795</v>
      </c>
      <c r="G6" s="4">
        <f>'[1]03分類帳'!I18</f>
        <v>8690</v>
      </c>
      <c r="H6" s="5">
        <f>G6/(G13-G8)</f>
        <v>0.01025799627926303</v>
      </c>
    </row>
    <row r="7" spans="1:8" ht="30.75" customHeight="1">
      <c r="A7" s="7" t="s">
        <v>17</v>
      </c>
      <c r="B7" s="4">
        <f>'[1]03分類帳'!H21</f>
        <v>0</v>
      </c>
      <c r="C7" s="12"/>
      <c r="D7" s="2" t="s">
        <v>18</v>
      </c>
      <c r="E7" s="4">
        <f>'[1]03分類帳'!J17</f>
        <v>6180</v>
      </c>
      <c r="F7" s="5">
        <f>E7/(E13-E8)</f>
        <v>0.05404318207655243</v>
      </c>
      <c r="G7" s="4">
        <f>'[1]03分類帳'!J18</f>
        <v>17830</v>
      </c>
      <c r="H7" s="5">
        <f>G7/(G13-G8)</f>
        <v>0.021047189143758322</v>
      </c>
    </row>
    <row r="8" spans="1:8" ht="30.75" customHeight="1">
      <c r="A8" s="7" t="s">
        <v>19</v>
      </c>
      <c r="B8" s="4">
        <f>'[1]03分類帳'!I21</f>
        <v>0</v>
      </c>
      <c r="C8" s="12"/>
      <c r="D8" s="2" t="s">
        <v>20</v>
      </c>
      <c r="E8" s="4">
        <f>'[1]03分類帳'!K17</f>
        <v>19795</v>
      </c>
      <c r="F8" s="5"/>
      <c r="G8" s="4">
        <f>'[1]03分類帳'!K18</f>
        <v>201614</v>
      </c>
      <c r="H8" s="5"/>
    </row>
    <row r="9" spans="1:8" ht="32.25" customHeight="1">
      <c r="A9" s="8" t="s">
        <v>21</v>
      </c>
      <c r="B9" s="4">
        <f>'[1]03分類帳'!J21</f>
        <v>0</v>
      </c>
      <c r="C9" s="12"/>
      <c r="D9" s="2" t="s">
        <v>22</v>
      </c>
      <c r="E9" s="4">
        <f>'[1]03分類帳'!L17</f>
        <v>5220</v>
      </c>
      <c r="F9" s="5">
        <f>E9/(E13-E8)</f>
        <v>0.045648124666602535</v>
      </c>
      <c r="G9" s="4">
        <f>'[1]03分類帳'!L18</f>
        <v>55366</v>
      </c>
      <c r="H9" s="5">
        <f>G9/(G13-G8)</f>
        <v>0.06535606697326547</v>
      </c>
    </row>
    <row r="10" spans="1:8" ht="25.5" customHeight="1">
      <c r="A10" s="2" t="s">
        <v>23</v>
      </c>
      <c r="B10" s="4">
        <f>'[1]03分類帳'!K21</f>
        <v>0</v>
      </c>
      <c r="C10" s="12"/>
      <c r="D10" s="2" t="s">
        <v>24</v>
      </c>
      <c r="E10" s="4">
        <f>'[1]03分類帳'!M17</f>
        <v>0</v>
      </c>
      <c r="F10" s="5">
        <f>E10/(E13-E8)</f>
        <v>0</v>
      </c>
      <c r="G10" s="4">
        <f>'[1]03分類帳'!M18</f>
        <v>30500</v>
      </c>
      <c r="H10" s="5">
        <f>G10/(G13-G8)</f>
        <v>0.036003324110186696</v>
      </c>
    </row>
    <row r="11" spans="1:8" ht="24" customHeight="1">
      <c r="A11" s="8"/>
      <c r="B11" s="4">
        <f>'[1]03分類帳'!L21</f>
        <v>0</v>
      </c>
      <c r="C11" s="12"/>
      <c r="D11" s="2" t="s">
        <v>25</v>
      </c>
      <c r="E11" s="4">
        <f>'[1]03分類帳'!N17</f>
        <v>3624</v>
      </c>
      <c r="F11" s="5">
        <f>E11/(E13-E8)</f>
        <v>0.03169134172256084</v>
      </c>
      <c r="G11" s="4">
        <f>'[1]03分類帳'!N18</f>
        <v>29679</v>
      </c>
      <c r="H11" s="5">
        <f>G11/(G13-G8)</f>
        <v>0.03503418545135183</v>
      </c>
    </row>
    <row r="12" spans="1:8" ht="20.25" customHeight="1">
      <c r="A12" s="2"/>
      <c r="B12" s="4">
        <f>'[1]03分類帳'!M21</f>
        <v>0</v>
      </c>
      <c r="C12" s="13" t="s">
        <v>26</v>
      </c>
      <c r="D12" s="8"/>
      <c r="E12" s="4"/>
      <c r="F12" s="5"/>
      <c r="G12" s="4"/>
      <c r="H12" s="5"/>
    </row>
    <row r="13" spans="1:8" ht="33" customHeight="1">
      <c r="A13" s="22"/>
      <c r="B13" s="4">
        <f>'[1]03分類帳'!N21</f>
        <v>0</v>
      </c>
      <c r="C13" s="13"/>
      <c r="D13" s="2" t="s">
        <v>27</v>
      </c>
      <c r="E13" s="4">
        <f>SUM(E4:E12)</f>
        <v>134148</v>
      </c>
      <c r="F13" s="5">
        <f>(E13-E8)/(E13-E8)</f>
        <v>1</v>
      </c>
      <c r="G13" s="4">
        <f>SUM(G4:G12)</f>
        <v>1048758</v>
      </c>
      <c r="H13" s="5">
        <f>(G13-G8)/(G13-G8)</f>
        <v>1</v>
      </c>
    </row>
    <row r="14" spans="1:8" ht="32.25" customHeight="1">
      <c r="A14" s="22" t="s">
        <v>28</v>
      </c>
      <c r="B14" s="4">
        <f>SUM(B5:B13)</f>
        <v>369840</v>
      </c>
      <c r="C14" s="13"/>
      <c r="D14" s="2" t="s">
        <v>29</v>
      </c>
      <c r="E14" s="4">
        <f>'[1]03分類帳'!P18</f>
        <v>331329</v>
      </c>
      <c r="F14" s="5"/>
      <c r="G14" s="4">
        <f>E14</f>
        <v>331329</v>
      </c>
      <c r="H14" s="5"/>
    </row>
    <row r="15" spans="1:8" ht="33" customHeight="1">
      <c r="A15" s="22" t="s">
        <v>30</v>
      </c>
      <c r="B15" s="4">
        <f>B14+B4</f>
        <v>465477</v>
      </c>
      <c r="C15" s="14"/>
      <c r="D15" s="2" t="s">
        <v>30</v>
      </c>
      <c r="E15" s="4">
        <f>E13+E14</f>
        <v>465477</v>
      </c>
      <c r="F15" s="9">
        <f>SUM(F4:F11)</f>
        <v>1</v>
      </c>
      <c r="G15" s="4">
        <f>G13+G14</f>
        <v>1380087</v>
      </c>
      <c r="H15" s="9">
        <f>SUM(H4:H11)</f>
        <v>1</v>
      </c>
    </row>
    <row r="16" spans="1:8" ht="66.75" customHeight="1" thickBot="1">
      <c r="A16" s="24" t="s">
        <v>31</v>
      </c>
      <c r="B16" s="25" t="s">
        <v>32</v>
      </c>
      <c r="C16" s="26"/>
      <c r="D16" s="26"/>
      <c r="E16" s="26"/>
      <c r="F16" s="26"/>
      <c r="G16" s="26"/>
      <c r="H16" s="27"/>
    </row>
    <row r="17" spans="1:8" ht="27" customHeight="1">
      <c r="A17" s="28" t="s">
        <v>33</v>
      </c>
      <c r="B17" s="28"/>
      <c r="C17" s="28"/>
      <c r="D17" s="28"/>
      <c r="E17" s="28"/>
      <c r="F17" s="28"/>
      <c r="G17" s="28"/>
      <c r="H17" s="28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2007-07-04T01:11:17Z</cp:lastPrinted>
  <dcterms:created xsi:type="dcterms:W3CDTF">2003-12-12T02:57:34Z</dcterms:created>
  <dcterms:modified xsi:type="dcterms:W3CDTF">2014-04-07T01:40:58Z</dcterms:modified>
  <cp:category/>
  <cp:version/>
  <cp:contentType/>
  <cp:contentStatus/>
</cp:coreProperties>
</file>