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0"/>
  </bookViews>
  <sheets>
    <sheet name="收支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<sst xmlns="http://schemas.openxmlformats.org/spreadsheetml/2006/main" count="37" uniqueCount="34">
  <si>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</si>
  <si>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</si>
  <si>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</si>
  <si>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</si>
  <si>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</si>
  <si>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</si>
  <si>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</si>
  <si>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</si>
  <si>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</si>
  <si>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</si>
  <si>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</si>
  <si>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</si>
  <si>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</si>
  <si>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</si>
  <si>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</si>
  <si>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</si>
  <si>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</si>
  <si>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</si>
  <si>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</si>
  <si>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</si>
  <si>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</si>
  <si>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</si>
  <si>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</si>
  <si>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</si>
  <si>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</si>
  <si>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</si>
  <si>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</si>
  <si>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</si>
  <si>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</si>
  <si>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</si>
  <si>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</si>
  <si>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103年01月份學校午餐費收支結算表</t>
  </si>
  <si>
    <t xml:space="preserve">一、本學期每人收午餐費3,248 元
二、收午餐費
      教職員   人
      合  計  人 共      元
三、免收減收午餐費
       （1）全免及減收學生午餐費
             計           元
       （2）全免工友午餐費
             計  0 人 0  元
         共計   0  人  0  元
</t>
  </si>
  <si>
    <t>其  他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</si>
</sst>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80" fontId="6" fillId="0" borderId="1" xfId="15" applyNumberFormat="1" applyFont="1" applyBorder="1" applyAlignment="1">
      <alignment horizontal="center" vertical="center"/>
    </xf>
    <xf numFmtId="180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180" fontId="6" fillId="0" borderId="0" xfId="15" applyNumberFormat="1" applyFont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嘉義縣立東榮國民中學</v>
          </cell>
        </row>
      </sheetData>
      <sheetData sheetId="14">
        <row r="4">
          <cell r="P4">
            <v>337666</v>
          </cell>
        </row>
        <row r="19">
          <cell r="G19">
            <v>5024</v>
          </cell>
          <cell r="H19">
            <v>99204</v>
          </cell>
          <cell r="I19">
            <v>1320</v>
          </cell>
          <cell r="J19">
            <v>3290</v>
          </cell>
          <cell r="K19">
            <v>67688</v>
          </cell>
          <cell r="L19">
            <v>10860</v>
          </cell>
          <cell r="M19">
            <v>0</v>
          </cell>
          <cell r="N19">
            <v>8328</v>
          </cell>
        </row>
        <row r="20">
          <cell r="G20">
            <v>36893</v>
          </cell>
          <cell r="H20">
            <v>508921</v>
          </cell>
          <cell r="I20">
            <v>7230</v>
          </cell>
          <cell r="J20">
            <v>11650</v>
          </cell>
          <cell r="K20">
            <v>177696</v>
          </cell>
          <cell r="L20">
            <v>50146</v>
          </cell>
          <cell r="M20">
            <v>30500</v>
          </cell>
          <cell r="N20">
            <v>26055</v>
          </cell>
          <cell r="P20">
            <v>141952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0" sqref="D10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1" t="str">
        <f>'[1]12結算'!A1:C1</f>
        <v>   嘉義縣立東榮國民中學</v>
      </c>
      <c r="B1" s="11"/>
      <c r="C1" s="11"/>
      <c r="D1" s="12" t="s">
        <v>31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0</v>
      </c>
      <c r="H2" s="13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'[1]01分類帳'!P4</f>
        <v>337666</v>
      </c>
      <c r="C4" s="14" t="s">
        <v>32</v>
      </c>
      <c r="D4" s="2" t="s">
        <v>10</v>
      </c>
      <c r="E4" s="4">
        <f>'[1]01分類帳'!G19</f>
        <v>5024</v>
      </c>
      <c r="F4" s="5">
        <f>E4/(E13-E8)</f>
        <v>0.039242028962866916</v>
      </c>
      <c r="G4" s="4">
        <f>'[1]01分類帳'!G20</f>
        <v>36893</v>
      </c>
      <c r="H4" s="5">
        <f>G4/(G13-G8)</f>
        <v>0.054949768765034</v>
      </c>
    </row>
    <row r="5" spans="1:8" ht="25.5" customHeight="1">
      <c r="A5" s="2" t="s">
        <v>11</v>
      </c>
      <c r="B5" s="4">
        <f>'[1]01分類帳'!F23</f>
        <v>0</v>
      </c>
      <c r="C5" s="15"/>
      <c r="D5" s="2" t="s">
        <v>12</v>
      </c>
      <c r="E5" s="4">
        <f>'[1]01分類帳'!H19</f>
        <v>99204</v>
      </c>
      <c r="F5" s="5">
        <f>E5/(E13-E8)</f>
        <v>0.7748738537484573</v>
      </c>
      <c r="G5" s="4">
        <f>'[1]01分類帳'!H20</f>
        <v>508921</v>
      </c>
      <c r="H5" s="5">
        <f>G5/(G13-G8)</f>
        <v>0.7580053470758644</v>
      </c>
    </row>
    <row r="6" spans="1:8" ht="29.25" customHeight="1">
      <c r="A6" s="6" t="s">
        <v>13</v>
      </c>
      <c r="B6" s="4"/>
      <c r="C6" s="15"/>
      <c r="D6" s="2" t="s">
        <v>14</v>
      </c>
      <c r="E6" s="4">
        <f>'[1]01分類帳'!I19</f>
        <v>1320</v>
      </c>
      <c r="F6" s="5">
        <f>E6/(E13-E8)</f>
        <v>0.010310405698842423</v>
      </c>
      <c r="G6" s="4">
        <f>'[1]01分類帳'!I20</f>
        <v>7230</v>
      </c>
      <c r="H6" s="5">
        <f>G6/(G13-G8)</f>
        <v>0.010768623537559857</v>
      </c>
    </row>
    <row r="7" spans="1:8" ht="30" customHeight="1">
      <c r="A7" s="7" t="s">
        <v>15</v>
      </c>
      <c r="B7" s="4">
        <f>'[1]01分類帳'!G23</f>
        <v>0</v>
      </c>
      <c r="C7" s="15"/>
      <c r="D7" s="2" t="s">
        <v>16</v>
      </c>
      <c r="E7" s="4">
        <f>'[1]01分類帳'!J19</f>
        <v>3290</v>
      </c>
      <c r="F7" s="5">
        <f>E7/(E13-E8)</f>
        <v>0.025697905113023917</v>
      </c>
      <c r="G7" s="4">
        <f>'[1]01分類帳'!J20</f>
        <v>11650</v>
      </c>
      <c r="H7" s="5">
        <f>G7/(G13-G8)</f>
        <v>0.017351931426358554</v>
      </c>
    </row>
    <row r="8" spans="1:8" ht="29.25" customHeight="1">
      <c r="A8" s="7" t="s">
        <v>17</v>
      </c>
      <c r="B8" s="4">
        <f>'[1]01分類帳'!H23</f>
        <v>0</v>
      </c>
      <c r="C8" s="15"/>
      <c r="D8" s="2" t="s">
        <v>18</v>
      </c>
      <c r="E8" s="4">
        <f>'[1]01分類帳'!K19</f>
        <v>67688</v>
      </c>
      <c r="F8" s="5"/>
      <c r="G8" s="4">
        <f>'[1]01分類帳'!K20</f>
        <v>177696</v>
      </c>
      <c r="H8" s="5"/>
    </row>
    <row r="9" spans="1:8" ht="33" customHeight="1">
      <c r="A9" s="8" t="s">
        <v>19</v>
      </c>
      <c r="B9" s="4">
        <f>'[1]01分類帳'!I23</f>
        <v>0</v>
      </c>
      <c r="C9" s="15"/>
      <c r="D9" s="2" t="s">
        <v>20</v>
      </c>
      <c r="E9" s="4">
        <f>'[1]01分類帳'!L19</f>
        <v>10860</v>
      </c>
      <c r="F9" s="5">
        <f>E9/(E13-E8)</f>
        <v>0.08482651961320357</v>
      </c>
      <c r="G9" s="4">
        <f>'[1]01分類帳'!L20</f>
        <v>50146</v>
      </c>
      <c r="H9" s="5">
        <f>G9/(G13-G8)</f>
        <v>0.07468926637821252</v>
      </c>
    </row>
    <row r="10" spans="1:8" ht="27.75" customHeight="1">
      <c r="A10" s="2" t="s">
        <v>33</v>
      </c>
      <c r="B10" s="4">
        <f>'[1]01分類帳'!J23</f>
        <v>0</v>
      </c>
      <c r="C10" s="15"/>
      <c r="D10" s="2" t="s">
        <v>21</v>
      </c>
      <c r="E10" s="4">
        <f>'[1]01分類帳'!M19</f>
        <v>0</v>
      </c>
      <c r="F10" s="5">
        <f>E10/(E13-E8)</f>
        <v>0</v>
      </c>
      <c r="G10" s="4">
        <f>'[1]01分類帳'!M20</f>
        <v>30500</v>
      </c>
      <c r="H10" s="5">
        <f>G10/(G13-G8)</f>
        <v>0.04542780330505887</v>
      </c>
    </row>
    <row r="11" spans="1:8" ht="24" customHeight="1">
      <c r="A11" s="8"/>
      <c r="B11" s="4">
        <f>'[1]01分類帳'!K23</f>
        <v>0</v>
      </c>
      <c r="C11" s="15"/>
      <c r="D11" s="2" t="s">
        <v>22</v>
      </c>
      <c r="E11" s="4">
        <f>'[1]01分類帳'!N19</f>
        <v>8328</v>
      </c>
      <c r="F11" s="5">
        <f>E11/(E13-E8)</f>
        <v>0.06504928686360582</v>
      </c>
      <c r="G11" s="4">
        <f>'[1]01分類帳'!N20</f>
        <v>26055</v>
      </c>
      <c r="H11" s="5">
        <f>G11/(G13-G8)</f>
        <v>0.03880725951191177</v>
      </c>
    </row>
    <row r="12" spans="1:8" ht="22.5" customHeight="1">
      <c r="A12" s="2"/>
      <c r="B12" s="4">
        <f>'[1]01分類帳'!M23</f>
        <v>0</v>
      </c>
      <c r="C12" s="16" t="s">
        <v>23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6"/>
      <c r="D13" s="2" t="s">
        <v>24</v>
      </c>
      <c r="E13" s="4">
        <f>SUM(E4:E12)</f>
        <v>195714</v>
      </c>
      <c r="F13" s="5">
        <f>(E13-E8)/(E13-E8)</f>
        <v>1</v>
      </c>
      <c r="G13" s="4">
        <f>SUM(G4:G12)</f>
        <v>849091</v>
      </c>
      <c r="H13" s="5">
        <f>(G13-G8)/(G13-G8)</f>
        <v>1</v>
      </c>
    </row>
    <row r="14" spans="1:8" ht="35.25" customHeight="1">
      <c r="A14" s="2" t="s">
        <v>25</v>
      </c>
      <c r="B14" s="4">
        <f>SUM(B5:B12)</f>
        <v>0</v>
      </c>
      <c r="C14" s="16"/>
      <c r="D14" s="2" t="s">
        <v>26</v>
      </c>
      <c r="E14" s="4">
        <f>'[1]01分類帳'!P20</f>
        <v>141952</v>
      </c>
      <c r="F14" s="5"/>
      <c r="G14" s="4">
        <f>E14</f>
        <v>141952</v>
      </c>
      <c r="H14" s="5"/>
    </row>
    <row r="15" spans="1:8" ht="38.25" customHeight="1">
      <c r="A15" s="2" t="s">
        <v>27</v>
      </c>
      <c r="B15" s="4">
        <f>B14+B4</f>
        <v>337666</v>
      </c>
      <c r="C15" s="17"/>
      <c r="D15" s="2" t="s">
        <v>27</v>
      </c>
      <c r="E15" s="4">
        <f>E13+E14</f>
        <v>337666</v>
      </c>
      <c r="F15" s="9">
        <f>SUM(F4:F11)</f>
        <v>0.9999999999999999</v>
      </c>
      <c r="G15" s="4">
        <f>G13+G14</f>
        <v>991043</v>
      </c>
      <c r="H15" s="9">
        <f>SUM(H4:H11)</f>
        <v>1</v>
      </c>
    </row>
    <row r="16" spans="1:8" ht="75" customHeight="1">
      <c r="A16" s="2" t="s">
        <v>28</v>
      </c>
      <c r="B16" s="18" t="s">
        <v>29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30</v>
      </c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2007-07-04T01:11:17Z</cp:lastPrinted>
  <dcterms:created xsi:type="dcterms:W3CDTF">2003-12-12T02:57:34Z</dcterms:created>
  <dcterms:modified xsi:type="dcterms:W3CDTF">2014-03-05T05:20:33Z</dcterms:modified>
  <cp:category/>
  <cp:version/>
  <cp:contentType/>
  <cp:contentStatus/>
</cp:coreProperties>
</file>